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<sst xmlns="http://schemas.openxmlformats.org/spreadsheetml/2006/main" count="144" uniqueCount="112">
  <si>
    <t xml:space="preserve">Osnoven buxet </t>
  </si>
  <si>
    <t>Namenski dotacii</t>
  </si>
  <si>
    <t>Donacii</t>
  </si>
  <si>
    <t>Vkupno</t>
  </si>
  <si>
    <t>Plan</t>
  </si>
  <si>
    <t>Realizacija</t>
  </si>
  <si>
    <t>VI[OK NA PRIHODI</t>
  </si>
  <si>
    <t>VKUPNI PRIHODI</t>
  </si>
  <si>
    <t xml:space="preserve">Dano~ni prihodi </t>
  </si>
  <si>
    <t>Danok od dohod, dobivka i kapitalni dobivki</t>
  </si>
  <si>
    <t>Pridonesi od plati za socijalni fondovi</t>
  </si>
  <si>
    <t>Danoci na imot</t>
  </si>
  <si>
    <t>Doma{ni danoci na stoki i uslugi</t>
  </si>
  <si>
    <t>Danok od me|unarodna trgovija i transakcii (carini i dava~ki)</t>
  </si>
  <si>
    <t>Drugi danoci</t>
  </si>
  <si>
    <t>Danoci na specifi~ni uslugi</t>
  </si>
  <si>
    <t>Taksi za koristewe ili dozvoli za vr{ewe na dejnost</t>
  </si>
  <si>
    <t>Danok na finansiski transakcii</t>
  </si>
  <si>
    <t>Nedano~i prihodi</t>
  </si>
  <si>
    <t>Pretpriema~ki prihod i prihod od imot</t>
  </si>
  <si>
    <t>Taksi i nadomestoci</t>
  </si>
  <si>
    <t>Administrativni taksi i nadomestoci</t>
  </si>
  <si>
    <t>Drugi Vladini uslugi</t>
  </si>
  <si>
    <t>Drugi nedano~ni prihodi</t>
  </si>
  <si>
    <t>Kapitalni prihodi</t>
  </si>
  <si>
    <t>Proda`ba na kapitalni sredstva</t>
  </si>
  <si>
    <t>Proda`ba na stoki</t>
  </si>
  <si>
    <t>Proda`ba na zemji{te i nematerijalni vlo`uvawa</t>
  </si>
  <si>
    <t>Kapitalni transferi od nevladini izvori</t>
  </si>
  <si>
    <t>Transferi i donacii</t>
  </si>
  <si>
    <t xml:space="preserve">Transferi od drugi nivoa na vlast </t>
  </si>
  <si>
    <t>Donacii od stranstvo</t>
  </si>
  <si>
    <t>Kapitalni donacii</t>
  </si>
  <si>
    <t>Doma{no zadol`uvawe</t>
  </si>
  <si>
    <t>Kratkoro~ni pozajmici vo zemjata</t>
  </si>
  <si>
    <t>Blagajni~ki zapisi</t>
  </si>
  <si>
    <t>Dolgoro~ni obvrznici</t>
  </si>
  <si>
    <t>Zadol`uvawe vo stranstvo</t>
  </si>
  <si>
    <t>Me|unarodni razvojni agencii</t>
  </si>
  <si>
    <t>Stranski vladi</t>
  </si>
  <si>
    <t>Drugi zadol`uvawa vo stranstvo</t>
  </si>
  <si>
    <t>Proda`ba na hartii od vrednost</t>
  </si>
  <si>
    <t>Prihodi od otplata na zaemi</t>
  </si>
  <si>
    <t>Prihodi od naplateni dadeni zaemi</t>
  </si>
  <si>
    <t xml:space="preserve">VKUPNI RASHODI </t>
  </si>
  <si>
    <t>Plati naemnini i nadomestoci</t>
  </si>
  <si>
    <t>Osnovni plati i nadomestoci</t>
  </si>
  <si>
    <t>Pridonesi za socijalno osiguruvawe od rabotodava~ite</t>
  </si>
  <si>
    <t>Rezervi i nedefinirani rashodi</t>
  </si>
  <si>
    <t>Finansirawe na novi programi i potprogrami</t>
  </si>
  <si>
    <t>Postojana rezerva (nepredvidlivi rashodi)</t>
  </si>
  <si>
    <t>Tekovni rezervi (raznovidni rashodi)</t>
  </si>
  <si>
    <t>Stoki i  uslugi</t>
  </si>
  <si>
    <t>Patni i dnevni rashodi</t>
  </si>
  <si>
    <t>Komunalni uslugi, greewe, komunikacija i transport</t>
  </si>
  <si>
    <t>Siten inventar, alat i drugi  materijali za popravki</t>
  </si>
  <si>
    <t>Popravki i tekovno odr`uvawe</t>
  </si>
  <si>
    <t>Dogovorni uslugi</t>
  </si>
  <si>
    <t>Drugi tekovni rashodi</t>
  </si>
  <si>
    <t>Tekovni transferi do vonbuxetskite fondovi</t>
  </si>
  <si>
    <t>Transferi do fondot za PIOM</t>
  </si>
  <si>
    <t>Transferi do Agencijata za vrabotuvawe</t>
  </si>
  <si>
    <t>Transferi do Fondot za zdravstvo</t>
  </si>
  <si>
    <t>Tekovni transferi do edinicite na lokalnata samouprava</t>
  </si>
  <si>
    <t>Dotacii od DDV</t>
  </si>
  <si>
    <t>Blok dotacii</t>
  </si>
  <si>
    <t>Dotacii za delegirani po oddelni nadle`nosti</t>
  </si>
  <si>
    <t>Kamatni pla}awa</t>
  </si>
  <si>
    <t>Kamatni pla}awa kon nerezidentni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</si>
  <si>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</si>
  <si>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</si>
  <si>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</si>
  <si>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</si>
  <si>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</si>
  <si>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</si>
  <si>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</si>
  <si>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Socijalni beneficii</t>
  </si>
  <si>
    <t>Socijalni nadomestoci</t>
  </si>
  <si>
    <t>Pla}awa na beneficii od Penziski fond</t>
  </si>
  <si>
    <t>Pla}awa na nadomestoci od Agencijata za vrabotuvawe</t>
  </si>
  <si>
    <t>Pla}awa na nadomestoci od Fondot za zdravstveno osiguruvawe</t>
  </si>
  <si>
    <t>Kapitalni rashodi</t>
  </si>
  <si>
    <t>Grade`ni objekti</t>
  </si>
  <si>
    <t>Strate{ki stoki i drugi rezervi</t>
  </si>
  <si>
    <t>Drugi  nefinansiski sredstva</t>
  </si>
  <si>
    <t>Finansiski sredstva</t>
  </si>
  <si>
    <t>Kapitalni transferi do vonbuxetski fondovi</t>
  </si>
  <si>
    <t>Kapitalni dotacii do ELS</t>
  </si>
  <si>
    <t>Kapitalni subvencii za pretprijatija i nevladini organizacii</t>
  </si>
  <si>
    <t>Otplata na glavnina</t>
  </si>
  <si>
    <t>Otplata na glavnina do nerezidentni kreditori</t>
  </si>
  <si>
    <t>Otplata na glavnina do doma{ni institucii</t>
  </si>
  <si>
    <t>Otplata na glavnina do drugi nivoa na vlast</t>
  </si>
  <si>
    <t>Dotacii</t>
  </si>
  <si>
    <t>EDINICA NA LOKALNA SAMOUPRAVA-МАВРОВО И РОСТУША</t>
  </si>
  <si>
    <t>BUXET NA OP[TINA-МАВРОВО И РОСТУША</t>
  </si>
  <si>
    <t>Други градежни работи</t>
  </si>
  <si>
    <t>samofinansira;ki</t>
  </si>
  <si>
    <t>Drugi nadomestoci</t>
  </si>
  <si>
    <t>Privremeni vrabotuvawa</t>
  </si>
  <si>
    <t>Kotuvawe na oprema i ma{ini</t>
  </si>
  <si>
    <t>Kupuvawe mebel,</t>
  </si>
  <si>
    <t>~ista radika</t>
  </si>
  <si>
    <t>bezbednosno povrzuvawe</t>
  </si>
  <si>
    <t>real</t>
  </si>
  <si>
    <t>zdrava sredina</t>
  </si>
  <si>
    <t>VKOPNO</t>
  </si>
  <si>
    <t>Realiz</t>
  </si>
  <si>
    <t>bezbeden sport</t>
  </si>
  <si>
    <t>Домашно задолжување</t>
  </si>
  <si>
    <t>Рализација</t>
  </si>
  <si>
    <t>ЗАВРШНА СМЕТКА ЗА 2013 година na Op{tina MAVROVO I ROSTU[A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</si>
</sst>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   &quot;"/>
  </numFmts>
  <fonts count="40">
    <font>
      <sz val="10"/>
      <name val="MAC C Times"/>
      <family val="0"/>
    </font>
    <font>
      <u val="single"/>
      <sz val="10"/>
      <color indexed="12"/>
      <name val="MAC C Times"/>
      <family val="0"/>
    </font>
    <font>
      <u val="single"/>
      <sz val="10"/>
      <color indexed="36"/>
      <name val="MAC C Times"/>
      <family val="0"/>
    </font>
    <font>
      <b/>
      <sz val="10"/>
      <name val="MAC C Times"/>
      <family val="1"/>
    </font>
    <font>
      <b/>
      <i/>
      <u val="single"/>
      <sz val="10"/>
      <name val="MAC C Times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left" vertical="top" wrapText="1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left" vertical="top" wrapText="1"/>
    </xf>
    <xf numFmtId="164" fontId="3" fillId="0" borderId="14" xfId="0" applyNumberFormat="1" applyFont="1" applyFill="1" applyBorder="1" applyAlignment="1">
      <alignment horizontal="right" vertical="top"/>
    </xf>
    <xf numFmtId="164" fontId="3" fillId="33" borderId="14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/>
    </xf>
    <xf numFmtId="0" fontId="0" fillId="0" borderId="16" xfId="0" applyFont="1" applyBorder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vertical="top"/>
    </xf>
    <xf numFmtId="0" fontId="0" fillId="0" borderId="19" xfId="0" applyFont="1" applyBorder="1" applyAlignment="1">
      <alignment horizontal="right" vertical="top"/>
    </xf>
    <xf numFmtId="0" fontId="0" fillId="0" borderId="21" xfId="0" applyFont="1" applyBorder="1" applyAlignment="1">
      <alignment horizontal="left" vertical="top" wrapText="1"/>
    </xf>
    <xf numFmtId="164" fontId="0" fillId="0" borderId="14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22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 horizontal="right" vertical="top"/>
    </xf>
    <xf numFmtId="0" fontId="0" fillId="0" borderId="19" xfId="0" applyFont="1" applyBorder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3" fillId="33" borderId="1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7"/>
  <sheetViews>
    <sheetView tabSelected="1" zoomScale="75" zoomScaleNormal="75" zoomScalePageLayoutView="0" workbookViewId="0" topLeftCell="J28">
      <selection activeCell="R39" sqref="R39"/>
    </sheetView>
  </sheetViews>
  <sheetFormatPr defaultColWidth="9.00390625" defaultRowHeight="12.75"/>
  <cols>
    <col min="1" max="1" width="2.625" style="8" customWidth="1"/>
    <col min="2" max="2" width="2.875" style="8" customWidth="1"/>
    <col min="3" max="3" width="3.00390625" style="8" customWidth="1"/>
    <col min="4" max="4" width="3.375" style="8" customWidth="1"/>
    <col min="5" max="5" width="4.625" style="8" customWidth="1"/>
    <col min="6" max="6" width="2.75390625" style="8" customWidth="1"/>
    <col min="7" max="7" width="2.875" style="8" customWidth="1"/>
    <col min="8" max="8" width="5.25390625" style="8" customWidth="1"/>
    <col min="9" max="9" width="46.25390625" style="8" customWidth="1"/>
    <col min="10" max="10" width="15.25390625" style="8" customWidth="1"/>
    <col min="11" max="11" width="15.25390625" style="8" bestFit="1" customWidth="1"/>
    <col min="12" max="20" width="15.25390625" style="8" customWidth="1"/>
    <col min="21" max="21" width="16.25390625" style="8" customWidth="1"/>
    <col min="22" max="16384" width="9.125" style="8" customWidth="1"/>
  </cols>
  <sheetData>
    <row r="2" spans="1:18" s="9" customFormat="1" ht="45.75" customHeight="1">
      <c r="A2" s="4"/>
      <c r="B2" s="5"/>
      <c r="C2" s="6"/>
      <c r="D2" s="7"/>
      <c r="E2" s="8"/>
      <c r="F2" s="8"/>
      <c r="G2" s="8"/>
      <c r="H2" s="8"/>
      <c r="I2" s="75" t="s">
        <v>111</v>
      </c>
      <c r="J2" s="75"/>
      <c r="K2" s="75"/>
      <c r="L2" s="75"/>
      <c r="M2" s="75"/>
      <c r="N2" s="75"/>
      <c r="O2" s="75"/>
      <c r="P2" s="75"/>
      <c r="Q2" s="75"/>
      <c r="R2" s="75"/>
    </row>
    <row r="3" spans="1:21" s="10" customFormat="1" ht="15" customHeight="1">
      <c r="A3" s="4"/>
      <c r="B3" s="5"/>
      <c r="C3" s="6"/>
      <c r="D3" s="8"/>
      <c r="E3" s="8"/>
      <c r="F3" s="8"/>
      <c r="G3" s="8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3" customFormat="1" ht="12.75">
      <c r="A4" s="4"/>
      <c r="B4" s="5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/>
      <c r="T4" s="12"/>
      <c r="U4" s="11"/>
    </row>
    <row r="5" spans="1:21" ht="12.75">
      <c r="A5" s="14"/>
      <c r="B5" s="15" t="s">
        <v>94</v>
      </c>
      <c r="C5" s="16"/>
      <c r="D5" s="17"/>
      <c r="E5" s="18"/>
      <c r="F5" s="17"/>
      <c r="G5" s="17"/>
      <c r="H5" s="19"/>
      <c r="I5" s="20"/>
      <c r="J5" s="72" t="s">
        <v>0</v>
      </c>
      <c r="K5" s="72"/>
      <c r="L5" s="72" t="s">
        <v>93</v>
      </c>
      <c r="M5" s="72"/>
      <c r="N5" s="74" t="s">
        <v>97</v>
      </c>
      <c r="O5" s="74"/>
      <c r="P5" s="72" t="s">
        <v>2</v>
      </c>
      <c r="Q5" s="72"/>
      <c r="R5" s="21" t="s">
        <v>109</v>
      </c>
      <c r="S5" s="21"/>
      <c r="T5" s="72" t="s">
        <v>3</v>
      </c>
      <c r="U5" s="72"/>
    </row>
    <row r="6" spans="1:21" ht="12.75">
      <c r="A6" s="22"/>
      <c r="B6" s="23" t="s">
        <v>95</v>
      </c>
      <c r="C6" s="24"/>
      <c r="D6" s="25"/>
      <c r="E6" s="26"/>
      <c r="F6" s="25"/>
      <c r="G6" s="25"/>
      <c r="H6" s="27"/>
      <c r="I6" s="28"/>
      <c r="J6" s="29" t="s">
        <v>4</v>
      </c>
      <c r="K6" s="30" t="s">
        <v>5</v>
      </c>
      <c r="L6" s="29" t="s">
        <v>4</v>
      </c>
      <c r="M6" s="30" t="s">
        <v>5</v>
      </c>
      <c r="N6" s="29" t="s">
        <v>4</v>
      </c>
      <c r="O6" s="30" t="s">
        <v>5</v>
      </c>
      <c r="P6" s="29" t="s">
        <v>4</v>
      </c>
      <c r="Q6" s="30" t="s">
        <v>5</v>
      </c>
      <c r="R6" s="29" t="s">
        <v>4</v>
      </c>
      <c r="S6" s="30" t="s">
        <v>5</v>
      </c>
      <c r="T6" s="29" t="s">
        <v>4</v>
      </c>
      <c r="U6" s="30" t="s">
        <v>5</v>
      </c>
    </row>
    <row r="7" spans="1:21" ht="12.75">
      <c r="A7" s="31"/>
      <c r="B7" s="32"/>
      <c r="C7" s="33" t="s">
        <v>6</v>
      </c>
      <c r="D7" s="34"/>
      <c r="E7" s="35"/>
      <c r="F7" s="34"/>
      <c r="G7" s="34"/>
      <c r="H7" s="36"/>
      <c r="I7" s="37"/>
      <c r="J7" s="38"/>
      <c r="K7" s="39">
        <f>K8-K63</f>
        <v>2299345</v>
      </c>
      <c r="L7" s="38"/>
      <c r="M7" s="39">
        <f>M8-M63</f>
        <v>2473013</v>
      </c>
      <c r="N7" s="38"/>
      <c r="O7" s="39">
        <f>O8-O63</f>
        <v>0</v>
      </c>
      <c r="P7" s="38"/>
      <c r="Q7" s="39">
        <f>Q8-Q63</f>
        <v>789002</v>
      </c>
      <c r="R7" s="38"/>
      <c r="S7" s="39">
        <f>S8-S63</f>
        <v>0</v>
      </c>
      <c r="T7" s="38"/>
      <c r="U7" s="39">
        <f>U8-U63</f>
        <v>5561360</v>
      </c>
    </row>
    <row r="8" spans="1:21" ht="12.75">
      <c r="A8" s="40"/>
      <c r="B8" s="41"/>
      <c r="C8" s="73">
        <v>7</v>
      </c>
      <c r="D8" s="73"/>
      <c r="E8" s="70" t="s">
        <v>7</v>
      </c>
      <c r="F8" s="70"/>
      <c r="G8" s="70"/>
      <c r="H8" s="70"/>
      <c r="I8" s="70"/>
      <c r="J8" s="39">
        <f aca="true" t="shared" si="0" ref="J8:S8">SUM(J9+J19+J25+J30+J34+J39+J43+J45)</f>
        <v>58915378</v>
      </c>
      <c r="K8" s="39">
        <f t="shared" si="0"/>
        <v>45301913</v>
      </c>
      <c r="L8" s="39">
        <f t="shared" si="0"/>
        <v>75403484</v>
      </c>
      <c r="M8" s="39">
        <f t="shared" si="0"/>
        <v>75199247</v>
      </c>
      <c r="N8" s="39">
        <f t="shared" si="0"/>
        <v>230000</v>
      </c>
      <c r="O8" s="39">
        <f t="shared" si="0"/>
        <v>0</v>
      </c>
      <c r="P8" s="39">
        <f t="shared" si="0"/>
        <v>3730000</v>
      </c>
      <c r="Q8" s="39">
        <f t="shared" si="0"/>
        <v>3996366</v>
      </c>
      <c r="R8" s="39">
        <f t="shared" si="0"/>
        <v>14700000</v>
      </c>
      <c r="S8" s="39">
        <f t="shared" si="0"/>
        <v>0</v>
      </c>
      <c r="T8" s="39">
        <f aca="true" t="shared" si="1" ref="T8:U46">SUM(J8+L8+N8+P8+R8)</f>
        <v>152978862</v>
      </c>
      <c r="U8" s="39">
        <f t="shared" si="1"/>
        <v>124497526</v>
      </c>
    </row>
    <row r="9" spans="1:21" ht="12.75">
      <c r="A9" s="43"/>
      <c r="B9" s="44"/>
      <c r="C9" s="45"/>
      <c r="D9" s="46"/>
      <c r="E9" s="26">
        <v>71</v>
      </c>
      <c r="F9" s="47" t="s">
        <v>8</v>
      </c>
      <c r="G9" s="47"/>
      <c r="H9" s="48"/>
      <c r="I9" s="49"/>
      <c r="J9" s="38">
        <f aca="true" t="shared" si="2" ref="J9:S9">SUM(J10:J18)</f>
        <v>24950000</v>
      </c>
      <c r="K9" s="38">
        <f t="shared" si="2"/>
        <v>17260188</v>
      </c>
      <c r="L9" s="38">
        <f t="shared" si="2"/>
        <v>0</v>
      </c>
      <c r="M9" s="38">
        <f t="shared" si="2"/>
        <v>0</v>
      </c>
      <c r="N9" s="38">
        <f t="shared" si="2"/>
        <v>0</v>
      </c>
      <c r="O9" s="38">
        <f t="shared" si="2"/>
        <v>0</v>
      </c>
      <c r="P9" s="38">
        <f t="shared" si="2"/>
        <v>0</v>
      </c>
      <c r="Q9" s="38">
        <f t="shared" si="2"/>
        <v>0</v>
      </c>
      <c r="R9" s="38">
        <f t="shared" si="2"/>
        <v>0</v>
      </c>
      <c r="S9" s="38">
        <f t="shared" si="2"/>
        <v>0</v>
      </c>
      <c r="T9" s="38">
        <f t="shared" si="1"/>
        <v>24950000</v>
      </c>
      <c r="U9" s="38">
        <f t="shared" si="1"/>
        <v>17260188</v>
      </c>
    </row>
    <row r="10" spans="1:21" ht="12.75">
      <c r="A10" s="43"/>
      <c r="B10" s="44"/>
      <c r="C10" s="45"/>
      <c r="D10" s="46"/>
      <c r="E10" s="50"/>
      <c r="F10" s="46"/>
      <c r="G10" s="46"/>
      <c r="H10" s="51">
        <v>711</v>
      </c>
      <c r="I10" s="52" t="s">
        <v>9</v>
      </c>
      <c r="J10" s="53">
        <v>450000</v>
      </c>
      <c r="K10" s="53">
        <v>397532</v>
      </c>
      <c r="L10" s="53"/>
      <c r="M10" s="53"/>
      <c r="N10" s="53"/>
      <c r="O10" s="53"/>
      <c r="P10" s="53"/>
      <c r="Q10" s="53"/>
      <c r="R10" s="53"/>
      <c r="S10" s="53"/>
      <c r="T10" s="53">
        <f t="shared" si="1"/>
        <v>450000</v>
      </c>
      <c r="U10" s="53">
        <f t="shared" si="1"/>
        <v>397532</v>
      </c>
    </row>
    <row r="11" spans="1:21" ht="12.75">
      <c r="A11" s="43"/>
      <c r="B11" s="44"/>
      <c r="C11" s="45"/>
      <c r="D11" s="46"/>
      <c r="E11" s="50"/>
      <c r="F11" s="46"/>
      <c r="G11" s="46"/>
      <c r="H11" s="51">
        <v>712</v>
      </c>
      <c r="I11" s="52" t="s">
        <v>10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>
        <f t="shared" si="1"/>
        <v>0</v>
      </c>
      <c r="U11" s="53">
        <f t="shared" si="1"/>
        <v>0</v>
      </c>
    </row>
    <row r="12" spans="1:21" ht="12.75">
      <c r="A12" s="43"/>
      <c r="B12" s="44"/>
      <c r="C12" s="45"/>
      <c r="D12" s="46"/>
      <c r="E12" s="50"/>
      <c r="F12" s="46"/>
      <c r="G12" s="46"/>
      <c r="H12" s="51">
        <v>713</v>
      </c>
      <c r="I12" s="52" t="s">
        <v>11</v>
      </c>
      <c r="J12" s="53">
        <v>8550000</v>
      </c>
      <c r="K12" s="53">
        <v>4229300</v>
      </c>
      <c r="L12" s="53"/>
      <c r="M12" s="53"/>
      <c r="N12" s="53"/>
      <c r="O12" s="53"/>
      <c r="P12" s="53"/>
      <c r="Q12" s="53"/>
      <c r="R12" s="53"/>
      <c r="S12" s="53"/>
      <c r="T12" s="53">
        <f t="shared" si="1"/>
        <v>8550000</v>
      </c>
      <c r="U12" s="53">
        <f t="shared" si="1"/>
        <v>4229300</v>
      </c>
    </row>
    <row r="13" spans="1:21" ht="12.75">
      <c r="A13" s="43"/>
      <c r="B13" s="44"/>
      <c r="C13" s="45"/>
      <c r="D13" s="46"/>
      <c r="E13" s="50"/>
      <c r="F13" s="46"/>
      <c r="G13" s="46"/>
      <c r="H13" s="51">
        <v>714</v>
      </c>
      <c r="I13" s="52" t="s">
        <v>12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>
        <f t="shared" si="1"/>
        <v>0</v>
      </c>
      <c r="U13" s="53">
        <f t="shared" si="1"/>
        <v>0</v>
      </c>
    </row>
    <row r="14" spans="1:21" ht="25.5">
      <c r="A14" s="43"/>
      <c r="B14" s="44"/>
      <c r="C14" s="45"/>
      <c r="D14" s="46"/>
      <c r="E14" s="50"/>
      <c r="F14" s="46"/>
      <c r="G14" s="46"/>
      <c r="H14" s="51">
        <v>715</v>
      </c>
      <c r="I14" s="52" t="s">
        <v>13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>
        <f t="shared" si="1"/>
        <v>0</v>
      </c>
      <c r="U14" s="53">
        <f t="shared" si="1"/>
        <v>0</v>
      </c>
    </row>
    <row r="15" spans="1:21" ht="12.75">
      <c r="A15" s="43"/>
      <c r="B15" s="44"/>
      <c r="C15" s="45"/>
      <c r="D15" s="46"/>
      <c r="E15" s="50"/>
      <c r="F15" s="46"/>
      <c r="G15" s="46"/>
      <c r="H15" s="51">
        <v>716</v>
      </c>
      <c r="I15" s="52" t="s">
        <v>14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>
        <f t="shared" si="1"/>
        <v>0</v>
      </c>
      <c r="U15" s="53">
        <f t="shared" si="1"/>
        <v>0</v>
      </c>
    </row>
    <row r="16" spans="1:21" ht="12.75">
      <c r="A16" s="43"/>
      <c r="B16" s="44"/>
      <c r="C16" s="45"/>
      <c r="D16" s="46"/>
      <c r="E16" s="50"/>
      <c r="F16" s="46"/>
      <c r="G16" s="46"/>
      <c r="H16" s="51">
        <v>717</v>
      </c>
      <c r="I16" s="52" t="s">
        <v>15</v>
      </c>
      <c r="J16" s="53">
        <v>15950000</v>
      </c>
      <c r="K16" s="53">
        <v>12633356</v>
      </c>
      <c r="L16" s="53"/>
      <c r="M16" s="53"/>
      <c r="N16" s="53"/>
      <c r="O16" s="53"/>
      <c r="P16" s="53"/>
      <c r="Q16" s="53"/>
      <c r="R16" s="53"/>
      <c r="S16" s="53"/>
      <c r="T16" s="53">
        <f t="shared" si="1"/>
        <v>15950000</v>
      </c>
      <c r="U16" s="53">
        <f t="shared" si="1"/>
        <v>12633356</v>
      </c>
    </row>
    <row r="17" spans="1:21" ht="12.75">
      <c r="A17" s="43"/>
      <c r="B17" s="44"/>
      <c r="C17" s="45"/>
      <c r="D17" s="46"/>
      <c r="E17" s="50"/>
      <c r="F17" s="46"/>
      <c r="G17" s="46"/>
      <c r="H17" s="51">
        <v>718</v>
      </c>
      <c r="I17" s="52" t="s">
        <v>16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>
        <f t="shared" si="1"/>
        <v>0</v>
      </c>
      <c r="U17" s="53">
        <f t="shared" si="1"/>
        <v>0</v>
      </c>
    </row>
    <row r="18" spans="1:21" ht="12.75">
      <c r="A18" s="43"/>
      <c r="B18" s="44"/>
      <c r="C18" s="45"/>
      <c r="D18" s="46"/>
      <c r="E18" s="50"/>
      <c r="F18" s="46"/>
      <c r="G18" s="46"/>
      <c r="H18" s="51">
        <v>719</v>
      </c>
      <c r="I18" s="52" t="s">
        <v>17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>
        <f t="shared" si="1"/>
        <v>0</v>
      </c>
      <c r="U18" s="53">
        <f t="shared" si="1"/>
        <v>0</v>
      </c>
    </row>
    <row r="19" spans="1:21" ht="12.75">
      <c r="A19" s="43"/>
      <c r="B19" s="44"/>
      <c r="C19" s="45"/>
      <c r="D19" s="46"/>
      <c r="E19" s="26">
        <v>72</v>
      </c>
      <c r="F19" s="47" t="s">
        <v>18</v>
      </c>
      <c r="G19" s="47"/>
      <c r="H19" s="48"/>
      <c r="I19" s="49"/>
      <c r="J19" s="38">
        <f aca="true" t="shared" si="3" ref="J19:S19">SUM(J20:J24)</f>
        <v>4060000</v>
      </c>
      <c r="K19" s="38">
        <f t="shared" si="3"/>
        <v>1294444</v>
      </c>
      <c r="L19" s="38">
        <f t="shared" si="3"/>
        <v>120000</v>
      </c>
      <c r="M19" s="38">
        <f t="shared" si="3"/>
        <v>0</v>
      </c>
      <c r="N19" s="38">
        <v>230000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1"/>
        <v>4410000</v>
      </c>
      <c r="U19" s="38">
        <f t="shared" si="1"/>
        <v>1294444</v>
      </c>
    </row>
    <row r="20" spans="1:21" ht="12.75">
      <c r="A20" s="43"/>
      <c r="B20" s="44"/>
      <c r="C20" s="45"/>
      <c r="D20" s="46"/>
      <c r="E20" s="50"/>
      <c r="F20" s="46"/>
      <c r="G20" s="46"/>
      <c r="H20" s="54">
        <v>721</v>
      </c>
      <c r="I20" s="55" t="s">
        <v>19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>
        <f t="shared" si="1"/>
        <v>0</v>
      </c>
      <c r="U20" s="53">
        <f t="shared" si="1"/>
        <v>0</v>
      </c>
    </row>
    <row r="21" spans="1:21" ht="12.75">
      <c r="A21" s="43"/>
      <c r="B21" s="44"/>
      <c r="C21" s="45"/>
      <c r="D21" s="46"/>
      <c r="E21" s="50"/>
      <c r="F21" s="46"/>
      <c r="G21" s="46"/>
      <c r="H21" s="51">
        <v>722</v>
      </c>
      <c r="I21" s="52" t="s">
        <v>20</v>
      </c>
      <c r="J21" s="53">
        <v>850000</v>
      </c>
      <c r="K21" s="53">
        <v>778004</v>
      </c>
      <c r="L21" s="53"/>
      <c r="M21" s="53"/>
      <c r="N21" s="53">
        <v>200000</v>
      </c>
      <c r="O21" s="53"/>
      <c r="P21" s="53"/>
      <c r="Q21" s="53"/>
      <c r="R21" s="53"/>
      <c r="S21" s="53"/>
      <c r="T21" s="53">
        <f t="shared" si="1"/>
        <v>1050000</v>
      </c>
      <c r="U21" s="53">
        <f t="shared" si="1"/>
        <v>778004</v>
      </c>
    </row>
    <row r="22" spans="1:21" ht="12.75">
      <c r="A22" s="43"/>
      <c r="B22" s="44"/>
      <c r="C22" s="45"/>
      <c r="D22" s="46"/>
      <c r="E22" s="50"/>
      <c r="F22" s="46"/>
      <c r="G22" s="46"/>
      <c r="H22" s="54">
        <v>723</v>
      </c>
      <c r="I22" s="55" t="s">
        <v>21</v>
      </c>
      <c r="J22" s="53">
        <v>60000</v>
      </c>
      <c r="K22" s="53">
        <v>30000</v>
      </c>
      <c r="L22" s="53"/>
      <c r="M22" s="53"/>
      <c r="N22" s="53">
        <v>30000</v>
      </c>
      <c r="O22" s="53">
        <v>0</v>
      </c>
      <c r="P22" s="53"/>
      <c r="Q22" s="53"/>
      <c r="R22" s="53"/>
      <c r="S22" s="53"/>
      <c r="T22" s="53">
        <f t="shared" si="1"/>
        <v>90000</v>
      </c>
      <c r="U22" s="53">
        <f t="shared" si="1"/>
        <v>30000</v>
      </c>
    </row>
    <row r="23" spans="1:21" ht="12.75">
      <c r="A23" s="43"/>
      <c r="B23" s="44"/>
      <c r="C23" s="45"/>
      <c r="D23" s="46"/>
      <c r="E23" s="50"/>
      <c r="F23" s="46"/>
      <c r="G23" s="46"/>
      <c r="H23" s="51">
        <v>724</v>
      </c>
      <c r="I23" s="52" t="s">
        <v>22</v>
      </c>
      <c r="J23" s="53">
        <v>150000</v>
      </c>
      <c r="K23" s="53">
        <v>21000</v>
      </c>
      <c r="L23" s="53"/>
      <c r="M23" s="53"/>
      <c r="N23" s="53"/>
      <c r="O23" s="53"/>
      <c r="P23" s="53"/>
      <c r="Q23" s="53"/>
      <c r="R23" s="53"/>
      <c r="S23" s="53"/>
      <c r="T23" s="53">
        <f t="shared" si="1"/>
        <v>150000</v>
      </c>
      <c r="U23" s="53">
        <f t="shared" si="1"/>
        <v>21000</v>
      </c>
    </row>
    <row r="24" spans="1:21" ht="12.75">
      <c r="A24" s="43"/>
      <c r="B24" s="44"/>
      <c r="C24" s="45"/>
      <c r="D24" s="46"/>
      <c r="E24" s="50"/>
      <c r="F24" s="46"/>
      <c r="G24" s="46"/>
      <c r="H24" s="51">
        <v>725</v>
      </c>
      <c r="I24" s="52" t="s">
        <v>23</v>
      </c>
      <c r="J24" s="53">
        <v>3000000</v>
      </c>
      <c r="K24" s="53">
        <v>465440</v>
      </c>
      <c r="L24" s="53">
        <v>120000</v>
      </c>
      <c r="M24" s="53">
        <v>0</v>
      </c>
      <c r="N24" s="53"/>
      <c r="O24" s="53"/>
      <c r="P24" s="53"/>
      <c r="Q24" s="53"/>
      <c r="R24" s="53"/>
      <c r="S24" s="53"/>
      <c r="T24" s="53">
        <f t="shared" si="1"/>
        <v>3120000</v>
      </c>
      <c r="U24" s="53">
        <f t="shared" si="1"/>
        <v>465440</v>
      </c>
    </row>
    <row r="25" spans="1:21" ht="12.75">
      <c r="A25" s="43"/>
      <c r="B25" s="44"/>
      <c r="C25" s="45"/>
      <c r="D25" s="46"/>
      <c r="E25" s="26">
        <v>73</v>
      </c>
      <c r="F25" s="47" t="s">
        <v>24</v>
      </c>
      <c r="G25" s="47"/>
      <c r="H25" s="48"/>
      <c r="I25" s="49"/>
      <c r="J25" s="38">
        <f aca="true" t="shared" si="4" ref="J25:S25">SUM(J26:J29)</f>
        <v>7960000</v>
      </c>
      <c r="K25" s="38">
        <f t="shared" si="4"/>
        <v>2474272</v>
      </c>
      <c r="L25" s="38">
        <f t="shared" si="4"/>
        <v>0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0</v>
      </c>
      <c r="S25" s="38">
        <f t="shared" si="4"/>
        <v>0</v>
      </c>
      <c r="T25" s="38">
        <f t="shared" si="1"/>
        <v>7960000</v>
      </c>
      <c r="U25" s="38">
        <f t="shared" si="1"/>
        <v>2474272</v>
      </c>
    </row>
    <row r="26" spans="1:21" ht="12.75">
      <c r="A26" s="43"/>
      <c r="B26" s="44"/>
      <c r="C26" s="45"/>
      <c r="D26" s="46"/>
      <c r="E26" s="50"/>
      <c r="F26" s="46"/>
      <c r="G26" s="46"/>
      <c r="H26" s="48">
        <v>731</v>
      </c>
      <c r="I26" s="49" t="s">
        <v>25</v>
      </c>
      <c r="J26" s="56"/>
      <c r="K26" s="56"/>
      <c r="L26" s="56"/>
      <c r="M26" s="56"/>
      <c r="N26" s="56"/>
      <c r="O26" s="56"/>
      <c r="P26" s="56"/>
      <c r="Q26" s="56"/>
      <c r="R26" s="56"/>
      <c r="S26" s="53"/>
      <c r="T26" s="53">
        <f t="shared" si="1"/>
        <v>0</v>
      </c>
      <c r="U26" s="53">
        <f t="shared" si="1"/>
        <v>0</v>
      </c>
    </row>
    <row r="27" spans="1:21" ht="12.75">
      <c r="A27" s="43"/>
      <c r="B27" s="44"/>
      <c r="C27" s="45"/>
      <c r="D27" s="46"/>
      <c r="E27" s="50"/>
      <c r="F27" s="46"/>
      <c r="G27" s="46"/>
      <c r="H27" s="54">
        <v>732</v>
      </c>
      <c r="I27" s="55" t="s">
        <v>26</v>
      </c>
      <c r="J27" s="56"/>
      <c r="K27" s="56"/>
      <c r="L27" s="56"/>
      <c r="M27" s="56"/>
      <c r="N27" s="56"/>
      <c r="O27" s="56"/>
      <c r="P27" s="56"/>
      <c r="Q27" s="56"/>
      <c r="R27" s="56"/>
      <c r="S27" s="53"/>
      <c r="T27" s="53">
        <f t="shared" si="1"/>
        <v>0</v>
      </c>
      <c r="U27" s="53">
        <f t="shared" si="1"/>
        <v>0</v>
      </c>
    </row>
    <row r="28" spans="1:21" ht="12.75">
      <c r="A28" s="43"/>
      <c r="B28" s="44"/>
      <c r="C28" s="45"/>
      <c r="D28" s="46"/>
      <c r="E28" s="50"/>
      <c r="F28" s="46"/>
      <c r="G28" s="46"/>
      <c r="H28" s="51">
        <v>733</v>
      </c>
      <c r="I28" s="52" t="s">
        <v>27</v>
      </c>
      <c r="J28" s="56">
        <v>7960000</v>
      </c>
      <c r="K28" s="56">
        <v>2474272</v>
      </c>
      <c r="L28" s="56"/>
      <c r="M28" s="56"/>
      <c r="N28" s="56"/>
      <c r="O28" s="56"/>
      <c r="P28" s="56"/>
      <c r="Q28" s="56"/>
      <c r="R28" s="56"/>
      <c r="S28" s="53"/>
      <c r="T28" s="53">
        <f t="shared" si="1"/>
        <v>7960000</v>
      </c>
      <c r="U28" s="53">
        <f t="shared" si="1"/>
        <v>2474272</v>
      </c>
    </row>
    <row r="29" spans="1:21" ht="12.75">
      <c r="A29" s="43"/>
      <c r="B29" s="44"/>
      <c r="C29" s="45"/>
      <c r="D29" s="46"/>
      <c r="E29" s="50"/>
      <c r="F29" s="46"/>
      <c r="G29" s="46"/>
      <c r="H29" s="51">
        <v>734</v>
      </c>
      <c r="I29" s="52" t="s">
        <v>28</v>
      </c>
      <c r="J29" s="56"/>
      <c r="K29" s="56"/>
      <c r="L29" s="56"/>
      <c r="M29" s="56"/>
      <c r="N29" s="56"/>
      <c r="O29" s="56"/>
      <c r="P29" s="56"/>
      <c r="Q29" s="56"/>
      <c r="R29" s="56"/>
      <c r="S29" s="53"/>
      <c r="T29" s="53">
        <f t="shared" si="1"/>
        <v>0</v>
      </c>
      <c r="U29" s="53">
        <f t="shared" si="1"/>
        <v>0</v>
      </c>
    </row>
    <row r="30" spans="1:21" ht="12.75">
      <c r="A30" s="43"/>
      <c r="B30" s="44"/>
      <c r="C30" s="45"/>
      <c r="D30" s="46"/>
      <c r="E30" s="26">
        <v>74</v>
      </c>
      <c r="F30" s="47" t="s">
        <v>29</v>
      </c>
      <c r="G30" s="47"/>
      <c r="H30" s="48"/>
      <c r="I30" s="49"/>
      <c r="J30" s="38">
        <f aca="true" t="shared" si="5" ref="J30:S30">SUM(J31:J33)</f>
        <v>21945378</v>
      </c>
      <c r="K30" s="38">
        <f t="shared" si="5"/>
        <v>24273009</v>
      </c>
      <c r="L30" s="38">
        <f>L31</f>
        <v>75283484</v>
      </c>
      <c r="M30" s="38">
        <f>M31</f>
        <v>75199247</v>
      </c>
      <c r="N30" s="38">
        <v>0</v>
      </c>
      <c r="O30" s="38">
        <f t="shared" si="5"/>
        <v>0</v>
      </c>
      <c r="P30" s="38">
        <f t="shared" si="5"/>
        <v>3730000</v>
      </c>
      <c r="Q30" s="38">
        <f t="shared" si="5"/>
        <v>3996366</v>
      </c>
      <c r="R30" s="38">
        <f t="shared" si="5"/>
        <v>0</v>
      </c>
      <c r="S30" s="38">
        <f t="shared" si="5"/>
        <v>0</v>
      </c>
      <c r="T30" s="38">
        <f t="shared" si="1"/>
        <v>100958862</v>
      </c>
      <c r="U30" s="38">
        <f t="shared" si="1"/>
        <v>103468622</v>
      </c>
    </row>
    <row r="31" spans="1:21" ht="12.75">
      <c r="A31" s="43"/>
      <c r="B31" s="44"/>
      <c r="C31" s="45"/>
      <c r="D31" s="46"/>
      <c r="E31" s="50"/>
      <c r="F31" s="46"/>
      <c r="G31" s="46"/>
      <c r="H31" s="54">
        <v>741</v>
      </c>
      <c r="I31" s="55" t="s">
        <v>30</v>
      </c>
      <c r="J31" s="53">
        <v>21945378</v>
      </c>
      <c r="K31" s="53">
        <v>24273009</v>
      </c>
      <c r="L31" s="53">
        <v>75283484</v>
      </c>
      <c r="M31" s="53">
        <v>75199247</v>
      </c>
      <c r="N31" s="53"/>
      <c r="O31" s="53">
        <v>0</v>
      </c>
      <c r="P31" s="53">
        <v>0</v>
      </c>
      <c r="Q31" s="53"/>
      <c r="R31" s="53"/>
      <c r="S31" s="53"/>
      <c r="T31" s="53">
        <f t="shared" si="1"/>
        <v>97228862</v>
      </c>
      <c r="U31" s="53">
        <f t="shared" si="1"/>
        <v>99472256</v>
      </c>
    </row>
    <row r="32" spans="1:21" ht="12.75">
      <c r="A32" s="43"/>
      <c r="B32" s="44"/>
      <c r="C32" s="45"/>
      <c r="D32" s="46"/>
      <c r="E32" s="50"/>
      <c r="F32" s="46"/>
      <c r="G32" s="46"/>
      <c r="H32" s="51">
        <v>742</v>
      </c>
      <c r="I32" s="52" t="s">
        <v>31</v>
      </c>
      <c r="J32" s="53"/>
      <c r="K32" s="53"/>
      <c r="L32" s="53"/>
      <c r="M32" s="53"/>
      <c r="N32" s="53"/>
      <c r="O32" s="53"/>
      <c r="P32" s="53">
        <v>3730000</v>
      </c>
      <c r="Q32" s="53">
        <v>3996366</v>
      </c>
      <c r="R32" s="53"/>
      <c r="S32" s="53"/>
      <c r="T32" s="53">
        <f t="shared" si="1"/>
        <v>3730000</v>
      </c>
      <c r="U32" s="53">
        <f t="shared" si="1"/>
        <v>3996366</v>
      </c>
    </row>
    <row r="33" spans="1:21" ht="12.75">
      <c r="A33" s="43"/>
      <c r="B33" s="44"/>
      <c r="C33" s="45"/>
      <c r="D33" s="46"/>
      <c r="E33" s="50"/>
      <c r="F33" s="46"/>
      <c r="G33" s="46"/>
      <c r="H33" s="48">
        <v>743</v>
      </c>
      <c r="I33" s="49" t="s">
        <v>32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>
        <f t="shared" si="1"/>
        <v>0</v>
      </c>
      <c r="U33" s="53">
        <f t="shared" si="1"/>
        <v>0</v>
      </c>
    </row>
    <row r="34" spans="1:21" ht="12.75">
      <c r="A34" s="43"/>
      <c r="B34" s="44"/>
      <c r="C34" s="45"/>
      <c r="D34" s="46"/>
      <c r="E34" s="26">
        <v>75</v>
      </c>
      <c r="F34" s="47" t="s">
        <v>33</v>
      </c>
      <c r="G34" s="47"/>
      <c r="H34" s="48"/>
      <c r="I34" s="49"/>
      <c r="J34" s="38">
        <f aca="true" t="shared" si="6" ref="J34:S34">SUM(J35:J38)</f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38">
        <f t="shared" si="6"/>
        <v>0</v>
      </c>
      <c r="P34" s="38">
        <f t="shared" si="6"/>
        <v>0</v>
      </c>
      <c r="Q34" s="38">
        <f t="shared" si="6"/>
        <v>0</v>
      </c>
      <c r="R34" s="38">
        <f t="shared" si="6"/>
        <v>14700000</v>
      </c>
      <c r="S34" s="38">
        <f t="shared" si="6"/>
        <v>0</v>
      </c>
      <c r="T34" s="38">
        <f t="shared" si="1"/>
        <v>14700000</v>
      </c>
      <c r="U34" s="38">
        <f t="shared" si="1"/>
        <v>0</v>
      </c>
    </row>
    <row r="35" spans="1:21" ht="12.75">
      <c r="A35" s="43"/>
      <c r="B35" s="44"/>
      <c r="C35" s="45"/>
      <c r="D35" s="46"/>
      <c r="E35" s="50"/>
      <c r="F35" s="46"/>
      <c r="G35" s="46"/>
      <c r="H35" s="51">
        <v>751</v>
      </c>
      <c r="I35" s="52" t="s">
        <v>34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>
        <f t="shared" si="1"/>
        <v>0</v>
      </c>
      <c r="U35" s="53">
        <f t="shared" si="1"/>
        <v>0</v>
      </c>
    </row>
    <row r="36" spans="1:21" ht="12.75">
      <c r="A36" s="43"/>
      <c r="B36" s="44"/>
      <c r="C36" s="45"/>
      <c r="D36" s="46"/>
      <c r="E36" s="50"/>
      <c r="F36" s="46"/>
      <c r="G36" s="46"/>
      <c r="H36" s="51">
        <v>752</v>
      </c>
      <c r="I36" s="52" t="s">
        <v>35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>
        <f t="shared" si="1"/>
        <v>0</v>
      </c>
      <c r="U36" s="53">
        <f t="shared" si="1"/>
        <v>0</v>
      </c>
    </row>
    <row r="37" spans="1:21" ht="12.75">
      <c r="A37" s="43"/>
      <c r="B37" s="44"/>
      <c r="C37" s="45"/>
      <c r="D37" s="46"/>
      <c r="E37" s="50"/>
      <c r="F37" s="46"/>
      <c r="G37" s="46"/>
      <c r="H37" s="54">
        <v>753</v>
      </c>
      <c r="I37" s="55" t="s">
        <v>36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>
        <f t="shared" si="1"/>
        <v>0</v>
      </c>
      <c r="U37" s="53">
        <f t="shared" si="1"/>
        <v>0</v>
      </c>
    </row>
    <row r="38" spans="1:21" ht="12.75">
      <c r="A38" s="43"/>
      <c r="B38" s="44"/>
      <c r="C38" s="45"/>
      <c r="D38" s="46"/>
      <c r="E38" s="50"/>
      <c r="F38" s="46"/>
      <c r="G38" s="46"/>
      <c r="H38" s="51">
        <v>754</v>
      </c>
      <c r="I38" s="52" t="s">
        <v>33</v>
      </c>
      <c r="J38" s="53"/>
      <c r="K38" s="53"/>
      <c r="L38" s="53"/>
      <c r="M38" s="53"/>
      <c r="N38" s="53"/>
      <c r="O38" s="53"/>
      <c r="P38" s="53"/>
      <c r="Q38" s="53"/>
      <c r="R38" s="53">
        <v>14700000</v>
      </c>
      <c r="S38" s="53"/>
      <c r="T38" s="53">
        <f t="shared" si="1"/>
        <v>14700000</v>
      </c>
      <c r="U38" s="53">
        <f t="shared" si="1"/>
        <v>0</v>
      </c>
    </row>
    <row r="39" spans="1:21" ht="12.75">
      <c r="A39" s="43"/>
      <c r="B39" s="44"/>
      <c r="C39" s="45"/>
      <c r="D39" s="46"/>
      <c r="E39" s="26">
        <v>76</v>
      </c>
      <c r="F39" s="47" t="s">
        <v>37</v>
      </c>
      <c r="G39" s="47"/>
      <c r="H39" s="48"/>
      <c r="I39" s="49"/>
      <c r="J39" s="38">
        <f aca="true" t="shared" si="7" ref="J39:S39">SUM(J40:J42)</f>
        <v>0</v>
      </c>
      <c r="K39" s="38">
        <f t="shared" si="7"/>
        <v>0</v>
      </c>
      <c r="L39" s="38">
        <f t="shared" si="7"/>
        <v>0</v>
      </c>
      <c r="M39" s="38">
        <f t="shared" si="7"/>
        <v>0</v>
      </c>
      <c r="N39" s="38">
        <f t="shared" si="7"/>
        <v>0</v>
      </c>
      <c r="O39" s="38">
        <f t="shared" si="7"/>
        <v>0</v>
      </c>
      <c r="P39" s="38">
        <f t="shared" si="7"/>
        <v>0</v>
      </c>
      <c r="Q39" s="38">
        <f t="shared" si="7"/>
        <v>0</v>
      </c>
      <c r="R39" s="38">
        <f t="shared" si="7"/>
        <v>0</v>
      </c>
      <c r="S39" s="38">
        <f t="shared" si="7"/>
        <v>0</v>
      </c>
      <c r="T39" s="38">
        <f t="shared" si="1"/>
        <v>0</v>
      </c>
      <c r="U39" s="38">
        <f t="shared" si="1"/>
        <v>0</v>
      </c>
    </row>
    <row r="40" spans="1:21" ht="12.75">
      <c r="A40" s="43"/>
      <c r="B40" s="44"/>
      <c r="C40" s="45"/>
      <c r="D40" s="46"/>
      <c r="E40" s="50"/>
      <c r="F40" s="46"/>
      <c r="G40" s="46"/>
      <c r="H40" s="57">
        <v>761</v>
      </c>
      <c r="I40" s="58" t="s">
        <v>38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>
        <f t="shared" si="1"/>
        <v>0</v>
      </c>
      <c r="U40" s="53">
        <f t="shared" si="1"/>
        <v>0</v>
      </c>
    </row>
    <row r="41" spans="1:21" ht="12.75">
      <c r="A41" s="43"/>
      <c r="B41" s="44"/>
      <c r="C41" s="45"/>
      <c r="D41" s="46"/>
      <c r="E41" s="50"/>
      <c r="F41" s="46"/>
      <c r="G41" s="46"/>
      <c r="H41" s="51">
        <v>762</v>
      </c>
      <c r="I41" s="52" t="s">
        <v>39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>
        <f t="shared" si="1"/>
        <v>0</v>
      </c>
      <c r="U41" s="53">
        <f t="shared" si="1"/>
        <v>0</v>
      </c>
    </row>
    <row r="42" spans="1:21" ht="12.75">
      <c r="A42" s="43"/>
      <c r="B42" s="44"/>
      <c r="C42" s="45"/>
      <c r="D42" s="46"/>
      <c r="E42" s="50"/>
      <c r="F42" s="46"/>
      <c r="G42" s="46"/>
      <c r="H42" s="48">
        <v>769</v>
      </c>
      <c r="I42" s="49" t="s">
        <v>40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>
        <f t="shared" si="1"/>
        <v>0</v>
      </c>
      <c r="U42" s="53">
        <f t="shared" si="1"/>
        <v>0</v>
      </c>
    </row>
    <row r="43" spans="1:21" ht="12.75">
      <c r="A43" s="43"/>
      <c r="B43" s="44"/>
      <c r="C43" s="45"/>
      <c r="D43" s="46"/>
      <c r="E43" s="26">
        <v>77</v>
      </c>
      <c r="F43" s="47" t="s">
        <v>41</v>
      </c>
      <c r="G43" s="47"/>
      <c r="H43" s="48"/>
      <c r="I43" s="49"/>
      <c r="J43" s="38">
        <f aca="true" t="shared" si="8" ref="J43:S43">SUM(J44)</f>
        <v>0</v>
      </c>
      <c r="K43" s="38">
        <f t="shared" si="8"/>
        <v>0</v>
      </c>
      <c r="L43" s="38">
        <f t="shared" si="8"/>
        <v>0</v>
      </c>
      <c r="M43" s="38">
        <f t="shared" si="8"/>
        <v>0</v>
      </c>
      <c r="N43" s="38">
        <f t="shared" si="8"/>
        <v>0</v>
      </c>
      <c r="O43" s="38">
        <f t="shared" si="8"/>
        <v>0</v>
      </c>
      <c r="P43" s="38">
        <f t="shared" si="8"/>
        <v>0</v>
      </c>
      <c r="Q43" s="38">
        <f t="shared" si="8"/>
        <v>0</v>
      </c>
      <c r="R43" s="38">
        <f t="shared" si="8"/>
        <v>0</v>
      </c>
      <c r="S43" s="38">
        <f t="shared" si="8"/>
        <v>0</v>
      </c>
      <c r="T43" s="38">
        <f t="shared" si="1"/>
        <v>0</v>
      </c>
      <c r="U43" s="38">
        <f t="shared" si="1"/>
        <v>0</v>
      </c>
    </row>
    <row r="44" spans="1:21" ht="12.75">
      <c r="A44" s="43"/>
      <c r="B44" s="44"/>
      <c r="C44" s="45"/>
      <c r="D44" s="46"/>
      <c r="E44" s="50"/>
      <c r="F44" s="46"/>
      <c r="G44" s="46"/>
      <c r="H44" s="51">
        <v>771</v>
      </c>
      <c r="I44" s="52" t="s">
        <v>41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>
        <f t="shared" si="1"/>
        <v>0</v>
      </c>
      <c r="U44" s="53">
        <f t="shared" si="1"/>
        <v>0</v>
      </c>
    </row>
    <row r="45" spans="1:21" ht="12.75">
      <c r="A45" s="43"/>
      <c r="B45" s="44"/>
      <c r="C45" s="45"/>
      <c r="D45" s="46"/>
      <c r="E45" s="26">
        <v>78</v>
      </c>
      <c r="F45" s="47" t="s">
        <v>42</v>
      </c>
      <c r="G45" s="47"/>
      <c r="H45" s="48"/>
      <c r="I45" s="49"/>
      <c r="J45" s="38">
        <f aca="true" t="shared" si="9" ref="J45:S45">SUM(J46)</f>
        <v>0</v>
      </c>
      <c r="K45" s="38">
        <f t="shared" si="9"/>
        <v>0</v>
      </c>
      <c r="L45" s="38">
        <f t="shared" si="9"/>
        <v>0</v>
      </c>
      <c r="M45" s="38">
        <f t="shared" si="9"/>
        <v>0</v>
      </c>
      <c r="N45" s="38">
        <f t="shared" si="9"/>
        <v>0</v>
      </c>
      <c r="O45" s="38">
        <f t="shared" si="9"/>
        <v>0</v>
      </c>
      <c r="P45" s="38">
        <f t="shared" si="9"/>
        <v>0</v>
      </c>
      <c r="Q45" s="38">
        <f t="shared" si="9"/>
        <v>0</v>
      </c>
      <c r="R45" s="38">
        <f t="shared" si="9"/>
        <v>0</v>
      </c>
      <c r="S45" s="38">
        <f t="shared" si="9"/>
        <v>0</v>
      </c>
      <c r="T45" s="38">
        <f t="shared" si="1"/>
        <v>0</v>
      </c>
      <c r="U45" s="38">
        <f t="shared" si="1"/>
        <v>0</v>
      </c>
    </row>
    <row r="46" spans="1:21" ht="12.75">
      <c r="A46" s="22"/>
      <c r="B46" s="23"/>
      <c r="C46" s="24"/>
      <c r="D46" s="47"/>
      <c r="E46" s="26"/>
      <c r="F46" s="47"/>
      <c r="G46" s="47"/>
      <c r="H46" s="51">
        <v>781</v>
      </c>
      <c r="I46" s="52" t="s">
        <v>43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>
        <f t="shared" si="1"/>
        <v>0</v>
      </c>
      <c r="U46" s="53">
        <f t="shared" si="1"/>
        <v>0</v>
      </c>
    </row>
    <row r="47" spans="1:21" ht="12.75">
      <c r="A47" s="4"/>
      <c r="B47" s="5"/>
      <c r="C47" s="6"/>
      <c r="D47" s="59"/>
      <c r="E47" s="60"/>
      <c r="F47" s="59"/>
      <c r="G47" s="59"/>
      <c r="H47" s="61"/>
      <c r="I47" s="62"/>
      <c r="J47" s="63"/>
      <c r="K47" s="63"/>
      <c r="L47" s="64"/>
      <c r="M47" s="65"/>
      <c r="N47" s="65"/>
      <c r="O47" s="65"/>
      <c r="P47" s="65"/>
      <c r="Q47" s="65"/>
      <c r="R47" s="65"/>
      <c r="S47" s="65"/>
      <c r="T47" s="65"/>
      <c r="U47" s="65"/>
    </row>
    <row r="48" spans="1:21" ht="12.75">
      <c r="A48" s="4"/>
      <c r="B48" s="5"/>
      <c r="C48" s="6"/>
      <c r="D48" s="59"/>
      <c r="E48" s="60"/>
      <c r="F48" s="59"/>
      <c r="G48" s="59"/>
      <c r="H48" s="61"/>
      <c r="I48" s="62"/>
      <c r="J48" s="63"/>
      <c r="K48" s="63"/>
      <c r="L48" s="64"/>
      <c r="M48" s="65"/>
      <c r="N48" s="65"/>
      <c r="O48" s="65"/>
      <c r="P48" s="65"/>
      <c r="Q48" s="65"/>
      <c r="R48" s="65"/>
      <c r="S48" s="65"/>
      <c r="T48" s="65"/>
      <c r="U48" s="65"/>
    </row>
    <row r="49" spans="1:21" ht="12.75">
      <c r="A49" s="4"/>
      <c r="B49" s="5"/>
      <c r="C49" s="6"/>
      <c r="D49" s="59"/>
      <c r="E49" s="60"/>
      <c r="F49" s="59"/>
      <c r="G49" s="59"/>
      <c r="H49" s="61"/>
      <c r="I49" s="62"/>
      <c r="J49" s="63"/>
      <c r="K49" s="63"/>
      <c r="L49" s="64"/>
      <c r="M49" s="65"/>
      <c r="N49" s="65"/>
      <c r="O49" s="65"/>
      <c r="P49" s="65"/>
      <c r="Q49" s="65"/>
      <c r="R49" s="65"/>
      <c r="S49" s="65"/>
      <c r="T49" s="65"/>
      <c r="U49" s="65"/>
    </row>
    <row r="50" spans="1:21" ht="12.75">
      <c r="A50" s="4"/>
      <c r="B50" s="5"/>
      <c r="C50" s="6"/>
      <c r="D50" s="59"/>
      <c r="E50" s="60"/>
      <c r="F50" s="59"/>
      <c r="G50" s="59"/>
      <c r="H50" s="61"/>
      <c r="I50" s="62"/>
      <c r="J50" s="63"/>
      <c r="K50" s="63"/>
      <c r="L50" s="64"/>
      <c r="M50" s="65"/>
      <c r="N50" s="65"/>
      <c r="O50" s="65"/>
      <c r="P50" s="65"/>
      <c r="Q50" s="65"/>
      <c r="R50" s="65"/>
      <c r="S50" s="65"/>
      <c r="T50" s="65"/>
      <c r="U50" s="65"/>
    </row>
    <row r="51" spans="1:21" ht="12.75">
      <c r="A51" s="4"/>
      <c r="B51" s="5"/>
      <c r="C51" s="6"/>
      <c r="D51" s="59"/>
      <c r="E51" s="60"/>
      <c r="F51" s="59"/>
      <c r="G51" s="59"/>
      <c r="H51" s="61"/>
      <c r="I51" s="62"/>
      <c r="J51" s="63"/>
      <c r="K51" s="63"/>
      <c r="L51" s="64"/>
      <c r="M51" s="65"/>
      <c r="N51" s="65"/>
      <c r="O51" s="65"/>
      <c r="P51" s="65"/>
      <c r="Q51" s="65"/>
      <c r="R51" s="65"/>
      <c r="S51" s="65"/>
      <c r="T51" s="65"/>
      <c r="U51" s="65"/>
    </row>
    <row r="52" spans="1:21" ht="12.75">
      <c r="A52" s="4"/>
      <c r="B52" s="5"/>
      <c r="C52" s="6"/>
      <c r="D52" s="59"/>
      <c r="E52" s="60"/>
      <c r="F52" s="59"/>
      <c r="G52" s="59"/>
      <c r="H52" s="61"/>
      <c r="I52" s="62"/>
      <c r="J52" s="63"/>
      <c r="K52" s="63"/>
      <c r="L52" s="64"/>
      <c r="M52" s="65"/>
      <c r="N52" s="65"/>
      <c r="O52" s="65"/>
      <c r="P52" s="65"/>
      <c r="Q52" s="65"/>
      <c r="R52" s="65"/>
      <c r="S52" s="65"/>
      <c r="T52" s="65"/>
      <c r="U52" s="65"/>
    </row>
    <row r="53" spans="1:21" ht="12.75">
      <c r="A53" s="4"/>
      <c r="B53" s="5"/>
      <c r="C53" s="6"/>
      <c r="D53" s="59"/>
      <c r="E53" s="60"/>
      <c r="F53" s="59"/>
      <c r="G53" s="59"/>
      <c r="H53" s="61"/>
      <c r="I53" s="62"/>
      <c r="J53" s="63"/>
      <c r="K53" s="63"/>
      <c r="L53" s="64"/>
      <c r="M53" s="65"/>
      <c r="N53" s="65"/>
      <c r="O53" s="65"/>
      <c r="P53" s="65"/>
      <c r="Q53" s="65"/>
      <c r="R53" s="65"/>
      <c r="S53" s="65"/>
      <c r="T53" s="65"/>
      <c r="U53" s="65"/>
    </row>
    <row r="54" spans="1:21" ht="12.75">
      <c r="A54" s="4"/>
      <c r="B54" s="5"/>
      <c r="C54" s="6"/>
      <c r="D54" s="59"/>
      <c r="E54" s="60"/>
      <c r="F54" s="59"/>
      <c r="G54" s="59"/>
      <c r="H54" s="61"/>
      <c r="I54" s="62"/>
      <c r="J54" s="63"/>
      <c r="K54" s="63"/>
      <c r="L54" s="64"/>
      <c r="M54" s="65"/>
      <c r="N54" s="65"/>
      <c r="O54" s="65"/>
      <c r="P54" s="65"/>
      <c r="Q54" s="65"/>
      <c r="R54" s="65"/>
      <c r="S54" s="65"/>
      <c r="T54" s="65"/>
      <c r="U54" s="65"/>
    </row>
    <row r="55" spans="1:21" ht="12.75">
      <c r="A55" s="4"/>
      <c r="B55" s="5"/>
      <c r="C55" s="6"/>
      <c r="D55" s="59"/>
      <c r="E55" s="60"/>
      <c r="F55" s="59"/>
      <c r="G55" s="59"/>
      <c r="H55" s="61"/>
      <c r="I55" s="62"/>
      <c r="J55" s="63"/>
      <c r="K55" s="63"/>
      <c r="L55" s="64"/>
      <c r="M55" s="65"/>
      <c r="N55" s="65"/>
      <c r="O55" s="65"/>
      <c r="P55" s="65"/>
      <c r="Q55" s="65"/>
      <c r="R55" s="65"/>
      <c r="S55" s="65"/>
      <c r="T55" s="65"/>
      <c r="U55" s="65"/>
    </row>
    <row r="56" spans="1:21" ht="12.75">
      <c r="A56" s="4"/>
      <c r="B56" s="5"/>
      <c r="C56" s="6"/>
      <c r="D56" s="59"/>
      <c r="E56" s="60"/>
      <c r="F56" s="59"/>
      <c r="G56" s="59"/>
      <c r="H56" s="61"/>
      <c r="I56" s="62"/>
      <c r="J56" s="63"/>
      <c r="K56" s="63"/>
      <c r="L56" s="64"/>
      <c r="M56" s="65"/>
      <c r="N56" s="65"/>
      <c r="O56" s="65"/>
      <c r="P56" s="65"/>
      <c r="Q56" s="65"/>
      <c r="R56" s="65"/>
      <c r="S56" s="65"/>
      <c r="T56" s="65"/>
      <c r="U56" s="65"/>
    </row>
    <row r="57" spans="1:21" ht="12.75">
      <c r="A57" s="4"/>
      <c r="B57" s="5"/>
      <c r="C57" s="6"/>
      <c r="D57" s="59"/>
      <c r="E57" s="60"/>
      <c r="F57" s="59"/>
      <c r="G57" s="59"/>
      <c r="H57" s="61"/>
      <c r="I57" s="62"/>
      <c r="J57" s="63"/>
      <c r="K57" s="63"/>
      <c r="L57" s="64"/>
      <c r="M57" s="65"/>
      <c r="N57" s="65"/>
      <c r="O57" s="65"/>
      <c r="P57" s="65"/>
      <c r="Q57" s="65"/>
      <c r="R57" s="65"/>
      <c r="S57" s="65"/>
      <c r="T57" s="65"/>
      <c r="U57" s="65"/>
    </row>
    <row r="58" spans="1:21" ht="12.75">
      <c r="A58" s="4"/>
      <c r="B58" s="5"/>
      <c r="C58" s="6"/>
      <c r="D58" s="59"/>
      <c r="E58" s="60"/>
      <c r="F58" s="59"/>
      <c r="G58" s="59"/>
      <c r="H58" s="61"/>
      <c r="I58" s="62"/>
      <c r="J58" s="63"/>
      <c r="K58" s="63"/>
      <c r="L58" s="64"/>
      <c r="M58" s="65"/>
      <c r="N58" s="65"/>
      <c r="O58" s="65"/>
      <c r="P58" s="65"/>
      <c r="Q58" s="65"/>
      <c r="R58" s="65"/>
      <c r="S58" s="65"/>
      <c r="T58" s="65"/>
      <c r="U58" s="65"/>
    </row>
    <row r="59" spans="4:21" ht="12.75">
      <c r="D59" s="59"/>
      <c r="E59" s="60"/>
      <c r="F59" s="59"/>
      <c r="G59" s="59"/>
      <c r="H59" s="61"/>
      <c r="I59" s="62"/>
      <c r="J59" s="63"/>
      <c r="K59" s="63"/>
      <c r="L59" s="64"/>
      <c r="M59" s="65"/>
      <c r="N59" s="65"/>
      <c r="O59" s="65"/>
      <c r="P59" s="65"/>
      <c r="Q59" s="65"/>
      <c r="R59" s="65"/>
      <c r="S59" s="65"/>
      <c r="T59" s="65"/>
      <c r="U59" s="65"/>
    </row>
    <row r="60" spans="1:3" ht="12.75">
      <c r="A60" s="14"/>
      <c r="B60" s="15" t="s">
        <v>94</v>
      </c>
      <c r="C60" s="16"/>
    </row>
    <row r="61" spans="1:21" ht="12.75">
      <c r="A61" s="22"/>
      <c r="B61" s="23" t="s">
        <v>95</v>
      </c>
      <c r="C61" s="24"/>
      <c r="D61" s="17"/>
      <c r="E61" s="18"/>
      <c r="F61" s="17"/>
      <c r="G61" s="17"/>
      <c r="H61" s="19"/>
      <c r="I61" s="20"/>
      <c r="J61" s="72" t="s">
        <v>0</v>
      </c>
      <c r="K61" s="72"/>
      <c r="L61" s="72" t="s">
        <v>93</v>
      </c>
      <c r="M61" s="72"/>
      <c r="N61" s="74" t="s">
        <v>97</v>
      </c>
      <c r="O61" s="74"/>
      <c r="P61" s="72" t="s">
        <v>2</v>
      </c>
      <c r="Q61" s="72"/>
      <c r="R61" s="21" t="s">
        <v>109</v>
      </c>
      <c r="S61" s="21"/>
      <c r="T61" s="72" t="s">
        <v>3</v>
      </c>
      <c r="U61" s="72"/>
    </row>
    <row r="62" spans="1:21" ht="12.75">
      <c r="A62" s="40"/>
      <c r="B62" s="41"/>
      <c r="C62" s="42">
        <v>4</v>
      </c>
      <c r="D62" s="25"/>
      <c r="E62" s="26"/>
      <c r="F62" s="25"/>
      <c r="G62" s="25"/>
      <c r="H62" s="27"/>
      <c r="I62" s="28"/>
      <c r="J62" s="29" t="s">
        <v>4</v>
      </c>
      <c r="K62" s="30" t="s">
        <v>5</v>
      </c>
      <c r="L62" s="29" t="s">
        <v>4</v>
      </c>
      <c r="M62" s="30" t="s">
        <v>5</v>
      </c>
      <c r="N62" s="29" t="s">
        <v>4</v>
      </c>
      <c r="O62" s="30" t="s">
        <v>5</v>
      </c>
      <c r="P62" s="29" t="s">
        <v>4</v>
      </c>
      <c r="Q62" s="30" t="s">
        <v>5</v>
      </c>
      <c r="R62" s="29" t="s">
        <v>4</v>
      </c>
      <c r="S62" s="30" t="s">
        <v>110</v>
      </c>
      <c r="T62" s="29" t="s">
        <v>4</v>
      </c>
      <c r="U62" s="30" t="s">
        <v>5</v>
      </c>
    </row>
    <row r="63" spans="1:21" ht="12.75">
      <c r="A63" s="43"/>
      <c r="B63" s="44"/>
      <c r="C63" s="45"/>
      <c r="D63" s="42"/>
      <c r="E63" s="70" t="s">
        <v>44</v>
      </c>
      <c r="F63" s="70"/>
      <c r="G63" s="70"/>
      <c r="H63" s="70"/>
      <c r="I63" s="70"/>
      <c r="J63" s="39">
        <f aca="true" t="shared" si="10" ref="J63:S63">SUM(J64+J68+J72+J80+J84+J89+J93+J98+J103+J114)</f>
        <v>58915378</v>
      </c>
      <c r="K63" s="39">
        <f t="shared" si="10"/>
        <v>43002568</v>
      </c>
      <c r="L63" s="39">
        <f t="shared" si="10"/>
        <v>75403484</v>
      </c>
      <c r="M63" s="39">
        <f t="shared" si="10"/>
        <v>72726234</v>
      </c>
      <c r="N63" s="39">
        <f t="shared" si="10"/>
        <v>230000</v>
      </c>
      <c r="O63" s="39">
        <f t="shared" si="10"/>
        <v>0</v>
      </c>
      <c r="P63" s="39">
        <f t="shared" si="10"/>
        <v>3730000</v>
      </c>
      <c r="Q63" s="39">
        <f t="shared" si="10"/>
        <v>3207364</v>
      </c>
      <c r="R63" s="39">
        <f t="shared" si="10"/>
        <v>14700000</v>
      </c>
      <c r="S63" s="39">
        <f t="shared" si="10"/>
        <v>0</v>
      </c>
      <c r="T63" s="39">
        <f aca="true" t="shared" si="11" ref="T63:U95">SUM(J63+L63+N63+P63+R63)</f>
        <v>152978862</v>
      </c>
      <c r="U63" s="39">
        <f t="shared" si="11"/>
        <v>118936166</v>
      </c>
    </row>
    <row r="64" spans="1:21" ht="12.75">
      <c r="A64" s="43"/>
      <c r="B64" s="44"/>
      <c r="C64" s="45"/>
      <c r="D64" s="46"/>
      <c r="E64" s="26">
        <v>40</v>
      </c>
      <c r="F64" s="47" t="s">
        <v>45</v>
      </c>
      <c r="G64" s="47"/>
      <c r="H64" s="27"/>
      <c r="I64" s="49"/>
      <c r="J64" s="38">
        <f aca="true" t="shared" si="12" ref="J64:S64">SUM(J65:J67)</f>
        <v>13935000</v>
      </c>
      <c r="K64" s="38">
        <f t="shared" si="12"/>
        <v>12433595</v>
      </c>
      <c r="L64" s="38">
        <f t="shared" si="12"/>
        <v>60933453</v>
      </c>
      <c r="M64" s="38">
        <f t="shared" si="12"/>
        <v>59561780</v>
      </c>
      <c r="N64" s="38">
        <f t="shared" si="12"/>
        <v>0</v>
      </c>
      <c r="O64" s="38">
        <f t="shared" si="12"/>
        <v>0</v>
      </c>
      <c r="P64" s="38">
        <f t="shared" si="12"/>
        <v>0</v>
      </c>
      <c r="Q64" s="38">
        <f t="shared" si="12"/>
        <v>0</v>
      </c>
      <c r="R64" s="38">
        <f t="shared" si="12"/>
        <v>0</v>
      </c>
      <c r="S64" s="38">
        <f t="shared" si="12"/>
        <v>0</v>
      </c>
      <c r="T64" s="38">
        <f t="shared" si="11"/>
        <v>74868453</v>
      </c>
      <c r="U64" s="38">
        <f t="shared" si="11"/>
        <v>71995375</v>
      </c>
    </row>
    <row r="65" spans="1:21" ht="12.75">
      <c r="A65" s="43"/>
      <c r="B65" s="44"/>
      <c r="C65" s="45"/>
      <c r="D65" s="46"/>
      <c r="E65" s="50"/>
      <c r="F65" s="46"/>
      <c r="G65" s="46"/>
      <c r="H65" s="66">
        <v>401</v>
      </c>
      <c r="I65" s="52" t="s">
        <v>46</v>
      </c>
      <c r="J65" s="53">
        <v>8895000</v>
      </c>
      <c r="K65" s="53">
        <v>7754974</v>
      </c>
      <c r="L65" s="53">
        <v>44431003</v>
      </c>
      <c r="M65" s="53">
        <v>43480016</v>
      </c>
      <c r="N65" s="53"/>
      <c r="O65" s="53"/>
      <c r="P65" s="53">
        <v>0</v>
      </c>
      <c r="Q65" s="53">
        <v>0</v>
      </c>
      <c r="R65" s="53"/>
      <c r="S65" s="53"/>
      <c r="T65" s="53">
        <f t="shared" si="11"/>
        <v>53326003</v>
      </c>
      <c r="U65" s="53">
        <f t="shared" si="11"/>
        <v>51234990</v>
      </c>
    </row>
    <row r="66" spans="1:21" ht="12.75">
      <c r="A66" s="43"/>
      <c r="B66" s="44"/>
      <c r="C66" s="45"/>
      <c r="D66" s="46"/>
      <c r="E66" s="50"/>
      <c r="F66" s="46"/>
      <c r="G66" s="46"/>
      <c r="H66" s="66">
        <v>402</v>
      </c>
      <c r="I66" s="52" t="s">
        <v>47</v>
      </c>
      <c r="J66" s="53">
        <v>3040000</v>
      </c>
      <c r="K66" s="53">
        <v>2761207</v>
      </c>
      <c r="L66" s="53">
        <v>16502450</v>
      </c>
      <c r="M66" s="53">
        <v>16081764</v>
      </c>
      <c r="N66" s="53"/>
      <c r="O66" s="53"/>
      <c r="P66" s="53"/>
      <c r="Q66" s="53"/>
      <c r="R66" s="53"/>
      <c r="S66" s="53"/>
      <c r="T66" s="53">
        <f t="shared" si="11"/>
        <v>19542450</v>
      </c>
      <c r="U66" s="53">
        <f t="shared" si="11"/>
        <v>18842971</v>
      </c>
    </row>
    <row r="67" spans="1:21" ht="12.75">
      <c r="A67" s="43"/>
      <c r="B67" s="44"/>
      <c r="C67" s="45"/>
      <c r="D67" s="46"/>
      <c r="E67" s="50"/>
      <c r="F67" s="46"/>
      <c r="G67" s="46"/>
      <c r="H67" s="66">
        <v>404</v>
      </c>
      <c r="I67" s="52" t="s">
        <v>98</v>
      </c>
      <c r="J67" s="53">
        <v>2000000</v>
      </c>
      <c r="K67" s="53">
        <v>1917414</v>
      </c>
      <c r="L67" s="53">
        <v>0</v>
      </c>
      <c r="M67" s="53">
        <v>0</v>
      </c>
      <c r="N67" s="53"/>
      <c r="O67" s="53"/>
      <c r="P67" s="53"/>
      <c r="Q67" s="53"/>
      <c r="R67" s="53"/>
      <c r="S67" s="53"/>
      <c r="T67" s="53">
        <f t="shared" si="11"/>
        <v>2000000</v>
      </c>
      <c r="U67" s="53">
        <f t="shared" si="11"/>
        <v>1917414</v>
      </c>
    </row>
    <row r="68" spans="1:21" ht="12.75">
      <c r="A68" s="43"/>
      <c r="B68" s="44"/>
      <c r="C68" s="45"/>
      <c r="D68" s="46"/>
      <c r="E68" s="26">
        <v>41</v>
      </c>
      <c r="F68" s="47" t="s">
        <v>48</v>
      </c>
      <c r="G68" s="47"/>
      <c r="H68" s="27"/>
      <c r="I68" s="49"/>
      <c r="J68" s="38">
        <f aca="true" t="shared" si="13" ref="J68:S68">SUM(J69:J71)</f>
        <v>740000</v>
      </c>
      <c r="K68" s="38">
        <f t="shared" si="13"/>
        <v>345724</v>
      </c>
      <c r="L68" s="38">
        <f t="shared" si="13"/>
        <v>0</v>
      </c>
      <c r="M68" s="38">
        <f t="shared" si="13"/>
        <v>0</v>
      </c>
      <c r="N68" s="38">
        <f t="shared" si="13"/>
        <v>0</v>
      </c>
      <c r="O68" s="38">
        <f t="shared" si="13"/>
        <v>0</v>
      </c>
      <c r="P68" s="38">
        <f t="shared" si="13"/>
        <v>0</v>
      </c>
      <c r="Q68" s="38">
        <f t="shared" si="13"/>
        <v>0</v>
      </c>
      <c r="R68" s="38">
        <f t="shared" si="13"/>
        <v>0</v>
      </c>
      <c r="S68" s="38">
        <f t="shared" si="13"/>
        <v>0</v>
      </c>
      <c r="T68" s="38">
        <f t="shared" si="11"/>
        <v>740000</v>
      </c>
      <c r="U68" s="38">
        <f t="shared" si="11"/>
        <v>345724</v>
      </c>
    </row>
    <row r="69" spans="1:21" ht="12.75">
      <c r="A69" s="43"/>
      <c r="B69" s="44"/>
      <c r="C69" s="45"/>
      <c r="D69" s="46"/>
      <c r="E69" s="50"/>
      <c r="F69" s="46"/>
      <c r="G69" s="46"/>
      <c r="H69" s="66">
        <v>411</v>
      </c>
      <c r="I69" s="52" t="s">
        <v>49</v>
      </c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>
        <f t="shared" si="11"/>
        <v>0</v>
      </c>
      <c r="U69" s="53">
        <f t="shared" si="11"/>
        <v>0</v>
      </c>
    </row>
    <row r="70" spans="1:21" ht="12.75">
      <c r="A70" s="43"/>
      <c r="B70" s="44"/>
      <c r="C70" s="45"/>
      <c r="D70" s="46"/>
      <c r="E70" s="50"/>
      <c r="F70" s="46"/>
      <c r="G70" s="46"/>
      <c r="H70" s="66">
        <v>412</v>
      </c>
      <c r="I70" s="52" t="s">
        <v>50</v>
      </c>
      <c r="J70" s="53">
        <v>490000</v>
      </c>
      <c r="K70" s="53">
        <v>105375</v>
      </c>
      <c r="L70" s="53"/>
      <c r="M70" s="53"/>
      <c r="N70" s="53"/>
      <c r="O70" s="53"/>
      <c r="P70" s="53"/>
      <c r="Q70" s="53"/>
      <c r="R70" s="53"/>
      <c r="S70" s="53"/>
      <c r="T70" s="53">
        <f t="shared" si="11"/>
        <v>490000</v>
      </c>
      <c r="U70" s="53">
        <f t="shared" si="11"/>
        <v>105375</v>
      </c>
    </row>
    <row r="71" spans="1:21" ht="12.75">
      <c r="A71" s="43"/>
      <c r="B71" s="44"/>
      <c r="C71" s="45"/>
      <c r="D71" s="46"/>
      <c r="E71" s="50"/>
      <c r="F71" s="46"/>
      <c r="G71" s="46"/>
      <c r="H71" s="66">
        <v>413</v>
      </c>
      <c r="I71" s="52" t="s">
        <v>51</v>
      </c>
      <c r="J71" s="53">
        <v>250000</v>
      </c>
      <c r="K71" s="53">
        <v>240349</v>
      </c>
      <c r="L71" s="53">
        <v>0</v>
      </c>
      <c r="M71" s="53">
        <v>0</v>
      </c>
      <c r="N71" s="53"/>
      <c r="O71" s="53"/>
      <c r="P71" s="53"/>
      <c r="Q71" s="53"/>
      <c r="R71" s="53"/>
      <c r="S71" s="53"/>
      <c r="T71" s="53">
        <f t="shared" si="11"/>
        <v>250000</v>
      </c>
      <c r="U71" s="53">
        <f t="shared" si="11"/>
        <v>240349</v>
      </c>
    </row>
    <row r="72" spans="1:21" ht="12.75">
      <c r="A72" s="43"/>
      <c r="B72" s="44"/>
      <c r="C72" s="45"/>
      <c r="D72" s="46"/>
      <c r="E72" s="26">
        <v>42</v>
      </c>
      <c r="F72" s="47" t="s">
        <v>52</v>
      </c>
      <c r="G72" s="47"/>
      <c r="H72" s="27"/>
      <c r="I72" s="49"/>
      <c r="J72" s="38">
        <f>SUM(J73:J79)</f>
        <v>27280378</v>
      </c>
      <c r="K72" s="38">
        <f>SUM(K73:K79)</f>
        <v>20509679</v>
      </c>
      <c r="L72" s="38">
        <f aca="true" t="shared" si="14" ref="L72:S72">SUM(L73:L78)</f>
        <v>10910031</v>
      </c>
      <c r="M72" s="38">
        <f t="shared" si="14"/>
        <v>10007011</v>
      </c>
      <c r="N72" s="38">
        <f t="shared" si="14"/>
        <v>230000</v>
      </c>
      <c r="O72" s="38">
        <f t="shared" si="14"/>
        <v>0</v>
      </c>
      <c r="P72" s="38">
        <f t="shared" si="14"/>
        <v>0</v>
      </c>
      <c r="Q72" s="38">
        <f t="shared" si="14"/>
        <v>0</v>
      </c>
      <c r="R72" s="38">
        <f t="shared" si="14"/>
        <v>0</v>
      </c>
      <c r="S72" s="38">
        <f t="shared" si="14"/>
        <v>0</v>
      </c>
      <c r="T72" s="38">
        <f t="shared" si="11"/>
        <v>38420409</v>
      </c>
      <c r="U72" s="38">
        <f t="shared" si="11"/>
        <v>30516690</v>
      </c>
    </row>
    <row r="73" spans="1:21" ht="12.75">
      <c r="A73" s="43"/>
      <c r="B73" s="44"/>
      <c r="C73" s="45"/>
      <c r="D73" s="46"/>
      <c r="E73" s="50"/>
      <c r="F73" s="46"/>
      <c r="G73" s="46"/>
      <c r="H73" s="66">
        <v>420</v>
      </c>
      <c r="I73" s="52" t="s">
        <v>53</v>
      </c>
      <c r="J73" s="53">
        <v>1005000</v>
      </c>
      <c r="K73" s="53">
        <v>640846</v>
      </c>
      <c r="L73" s="53">
        <v>721000</v>
      </c>
      <c r="M73" s="53">
        <v>687750</v>
      </c>
      <c r="N73" s="53"/>
      <c r="O73" s="53"/>
      <c r="P73" s="53"/>
      <c r="Q73" s="53"/>
      <c r="R73" s="53"/>
      <c r="S73" s="53"/>
      <c r="T73" s="53">
        <f t="shared" si="11"/>
        <v>1726000</v>
      </c>
      <c r="U73" s="53">
        <f t="shared" si="11"/>
        <v>1328596</v>
      </c>
    </row>
    <row r="74" spans="1:21" ht="12.75">
      <c r="A74" s="43"/>
      <c r="B74" s="44"/>
      <c r="C74" s="45"/>
      <c r="D74" s="46"/>
      <c r="E74" s="50"/>
      <c r="F74" s="46"/>
      <c r="G74" s="46"/>
      <c r="H74" s="66">
        <v>421</v>
      </c>
      <c r="I74" s="52" t="s">
        <v>54</v>
      </c>
      <c r="J74" s="53">
        <v>7940000</v>
      </c>
      <c r="K74" s="53">
        <v>6887011</v>
      </c>
      <c r="L74" s="53">
        <v>3231900</v>
      </c>
      <c r="M74" s="53">
        <v>2496599</v>
      </c>
      <c r="N74" s="53">
        <v>0</v>
      </c>
      <c r="O74" s="53">
        <v>0</v>
      </c>
      <c r="P74" s="53">
        <v>0</v>
      </c>
      <c r="Q74" s="53">
        <v>0</v>
      </c>
      <c r="R74" s="53"/>
      <c r="S74" s="53"/>
      <c r="T74" s="53">
        <f t="shared" si="11"/>
        <v>11171900</v>
      </c>
      <c r="U74" s="53">
        <f t="shared" si="11"/>
        <v>9383610</v>
      </c>
    </row>
    <row r="75" spans="1:21" ht="12.75">
      <c r="A75" s="43"/>
      <c r="B75" s="44"/>
      <c r="C75" s="45"/>
      <c r="D75" s="46"/>
      <c r="E75" s="50"/>
      <c r="F75" s="46"/>
      <c r="G75" s="46"/>
      <c r="H75" s="66">
        <v>423</v>
      </c>
      <c r="I75" s="52" t="s">
        <v>55</v>
      </c>
      <c r="J75" s="53">
        <v>1585000</v>
      </c>
      <c r="K75" s="53">
        <v>1456892</v>
      </c>
      <c r="L75" s="53">
        <v>1087000</v>
      </c>
      <c r="M75" s="53">
        <v>1073244</v>
      </c>
      <c r="N75" s="53">
        <v>50000</v>
      </c>
      <c r="O75" s="53">
        <v>0</v>
      </c>
      <c r="P75" s="53">
        <v>0</v>
      </c>
      <c r="Q75" s="53">
        <v>0</v>
      </c>
      <c r="R75" s="53"/>
      <c r="S75" s="53"/>
      <c r="T75" s="53">
        <v>1381436</v>
      </c>
      <c r="U75" s="53">
        <f t="shared" si="11"/>
        <v>2530136</v>
      </c>
    </row>
    <row r="76" spans="1:21" ht="12.75">
      <c r="A76" s="43"/>
      <c r="B76" s="44"/>
      <c r="C76" s="45"/>
      <c r="D76" s="46"/>
      <c r="E76" s="50"/>
      <c r="F76" s="46"/>
      <c r="G76" s="46"/>
      <c r="H76" s="66">
        <v>424</v>
      </c>
      <c r="I76" s="52" t="s">
        <v>56</v>
      </c>
      <c r="J76" s="53">
        <v>9375000</v>
      </c>
      <c r="K76" s="53">
        <v>6406232</v>
      </c>
      <c r="L76" s="53">
        <v>824131</v>
      </c>
      <c r="M76" s="53">
        <v>707994</v>
      </c>
      <c r="N76" s="53"/>
      <c r="O76" s="53">
        <v>0</v>
      </c>
      <c r="P76" s="53"/>
      <c r="Q76" s="53"/>
      <c r="R76" s="53"/>
      <c r="S76" s="53"/>
      <c r="T76" s="53">
        <f t="shared" si="11"/>
        <v>10199131</v>
      </c>
      <c r="U76" s="53">
        <f t="shared" si="11"/>
        <v>7114226</v>
      </c>
    </row>
    <row r="77" spans="1:21" ht="12.75">
      <c r="A77" s="43"/>
      <c r="B77" s="44"/>
      <c r="C77" s="45"/>
      <c r="D77" s="46"/>
      <c r="E77" s="50"/>
      <c r="F77" s="46"/>
      <c r="G77" s="46"/>
      <c r="H77" s="66">
        <v>425</v>
      </c>
      <c r="I77" s="52" t="s">
        <v>57</v>
      </c>
      <c r="J77" s="53">
        <v>4885378</v>
      </c>
      <c r="K77" s="53">
        <v>2615184</v>
      </c>
      <c r="L77" s="53">
        <v>4916000</v>
      </c>
      <c r="M77" s="53">
        <v>4911424</v>
      </c>
      <c r="N77" s="53">
        <v>180000</v>
      </c>
      <c r="O77" s="53"/>
      <c r="P77" s="53">
        <v>0</v>
      </c>
      <c r="Q77" s="53">
        <v>0</v>
      </c>
      <c r="R77" s="53"/>
      <c r="S77" s="53"/>
      <c r="T77" s="53">
        <f t="shared" si="11"/>
        <v>9981378</v>
      </c>
      <c r="U77" s="53">
        <f t="shared" si="11"/>
        <v>7526608</v>
      </c>
    </row>
    <row r="78" spans="1:21" ht="12.75">
      <c r="A78" s="43"/>
      <c r="B78" s="44"/>
      <c r="C78" s="45"/>
      <c r="D78" s="46"/>
      <c r="E78" s="50"/>
      <c r="F78" s="46"/>
      <c r="G78" s="46"/>
      <c r="H78" s="66">
        <v>426</v>
      </c>
      <c r="I78" s="52" t="s">
        <v>58</v>
      </c>
      <c r="J78" s="53">
        <v>1640000</v>
      </c>
      <c r="K78" s="53">
        <v>1653963</v>
      </c>
      <c r="L78" s="53">
        <v>130000</v>
      </c>
      <c r="M78" s="53">
        <v>130000</v>
      </c>
      <c r="N78" s="53"/>
      <c r="O78" s="53"/>
      <c r="P78" s="53">
        <v>0</v>
      </c>
      <c r="Q78" s="53">
        <v>0</v>
      </c>
      <c r="R78" s="53"/>
      <c r="S78" s="53"/>
      <c r="T78" s="53">
        <f t="shared" si="11"/>
        <v>1770000</v>
      </c>
      <c r="U78" s="53">
        <f t="shared" si="11"/>
        <v>1783963</v>
      </c>
    </row>
    <row r="79" spans="1:21" ht="12.75">
      <c r="A79" s="43"/>
      <c r="B79" s="44"/>
      <c r="C79" s="45"/>
      <c r="D79" s="46"/>
      <c r="E79" s="50"/>
      <c r="F79" s="46"/>
      <c r="G79" s="46"/>
      <c r="H79" s="27">
        <v>427</v>
      </c>
      <c r="I79" s="49" t="s">
        <v>99</v>
      </c>
      <c r="J79" s="53">
        <v>850000</v>
      </c>
      <c r="K79" s="53">
        <v>849551</v>
      </c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ht="12.75">
      <c r="A80" s="43"/>
      <c r="B80" s="44"/>
      <c r="C80" s="45"/>
      <c r="D80" s="46"/>
      <c r="E80" s="26">
        <v>43</v>
      </c>
      <c r="F80" s="47" t="s">
        <v>59</v>
      </c>
      <c r="G80" s="47"/>
      <c r="H80" s="27"/>
      <c r="I80" s="49"/>
      <c r="J80" s="38">
        <f aca="true" t="shared" si="15" ref="J80:S80">SUM(J81:J83)</f>
        <v>0</v>
      </c>
      <c r="K80" s="38">
        <f t="shared" si="15"/>
        <v>0</v>
      </c>
      <c r="L80" s="38">
        <f t="shared" si="15"/>
        <v>0</v>
      </c>
      <c r="M80" s="38">
        <f t="shared" si="15"/>
        <v>0</v>
      </c>
      <c r="N80" s="38">
        <f t="shared" si="15"/>
        <v>0</v>
      </c>
      <c r="O80" s="38">
        <f t="shared" si="15"/>
        <v>0</v>
      </c>
      <c r="P80" s="38">
        <f t="shared" si="15"/>
        <v>0</v>
      </c>
      <c r="Q80" s="38">
        <f t="shared" si="15"/>
        <v>0</v>
      </c>
      <c r="R80" s="38">
        <f t="shared" si="15"/>
        <v>0</v>
      </c>
      <c r="S80" s="38">
        <f t="shared" si="15"/>
        <v>0</v>
      </c>
      <c r="T80" s="38">
        <f t="shared" si="11"/>
        <v>0</v>
      </c>
      <c r="U80" s="38">
        <f t="shared" si="11"/>
        <v>0</v>
      </c>
    </row>
    <row r="81" spans="1:21" ht="12.75">
      <c r="A81" s="43"/>
      <c r="B81" s="44"/>
      <c r="C81" s="45"/>
      <c r="D81" s="46"/>
      <c r="E81" s="50"/>
      <c r="F81" s="46"/>
      <c r="G81" s="46"/>
      <c r="H81" s="66">
        <v>431</v>
      </c>
      <c r="I81" s="52" t="s">
        <v>60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>
        <f t="shared" si="11"/>
        <v>0</v>
      </c>
      <c r="U81" s="53">
        <f t="shared" si="11"/>
        <v>0</v>
      </c>
    </row>
    <row r="82" spans="1:21" ht="12.75">
      <c r="A82" s="43"/>
      <c r="B82" s="44"/>
      <c r="C82" s="45"/>
      <c r="D82" s="46"/>
      <c r="E82" s="50"/>
      <c r="F82" s="46"/>
      <c r="G82" s="46"/>
      <c r="H82" s="66">
        <v>432</v>
      </c>
      <c r="I82" s="52" t="s">
        <v>61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>
        <f t="shared" si="11"/>
        <v>0</v>
      </c>
      <c r="U82" s="53">
        <f t="shared" si="11"/>
        <v>0</v>
      </c>
    </row>
    <row r="83" spans="1:21" ht="12.75">
      <c r="A83" s="43"/>
      <c r="B83" s="44"/>
      <c r="C83" s="45"/>
      <c r="D83" s="46"/>
      <c r="E83" s="50"/>
      <c r="F83" s="46"/>
      <c r="G83" s="46"/>
      <c r="H83" s="66">
        <v>433</v>
      </c>
      <c r="I83" s="52" t="s">
        <v>62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>
        <f t="shared" si="11"/>
        <v>0</v>
      </c>
      <c r="U83" s="53">
        <f t="shared" si="11"/>
        <v>0</v>
      </c>
    </row>
    <row r="84" spans="1:21" ht="12.75">
      <c r="A84" s="43"/>
      <c r="B84" s="44"/>
      <c r="C84" s="45"/>
      <c r="D84" s="46"/>
      <c r="E84" s="26">
        <v>44</v>
      </c>
      <c r="F84" s="47" t="s">
        <v>63</v>
      </c>
      <c r="G84" s="47"/>
      <c r="H84" s="27"/>
      <c r="I84" s="49"/>
      <c r="J84" s="38">
        <f aca="true" t="shared" si="16" ref="J84:S84">SUM(J85:J88)</f>
        <v>0</v>
      </c>
      <c r="K84" s="38">
        <f t="shared" si="16"/>
        <v>0</v>
      </c>
      <c r="L84" s="38">
        <f t="shared" si="16"/>
        <v>0</v>
      </c>
      <c r="M84" s="38">
        <f t="shared" si="16"/>
        <v>0</v>
      </c>
      <c r="N84" s="38">
        <f t="shared" si="16"/>
        <v>0</v>
      </c>
      <c r="O84" s="38">
        <f t="shared" si="16"/>
        <v>0</v>
      </c>
      <c r="P84" s="38">
        <f t="shared" si="16"/>
        <v>0</v>
      </c>
      <c r="Q84" s="38">
        <f t="shared" si="16"/>
        <v>0</v>
      </c>
      <c r="R84" s="38">
        <f t="shared" si="16"/>
        <v>0</v>
      </c>
      <c r="S84" s="38">
        <f t="shared" si="16"/>
        <v>0</v>
      </c>
      <c r="T84" s="38">
        <f t="shared" si="11"/>
        <v>0</v>
      </c>
      <c r="U84" s="38">
        <f t="shared" si="11"/>
        <v>0</v>
      </c>
    </row>
    <row r="85" spans="1:21" ht="12.75">
      <c r="A85" s="43"/>
      <c r="B85" s="44"/>
      <c r="C85" s="45"/>
      <c r="D85" s="46"/>
      <c r="E85" s="50"/>
      <c r="F85" s="46"/>
      <c r="G85" s="46"/>
      <c r="H85" s="66">
        <v>441</v>
      </c>
      <c r="I85" s="52" t="s">
        <v>64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>
        <f t="shared" si="11"/>
        <v>0</v>
      </c>
      <c r="U85" s="53">
        <f t="shared" si="11"/>
        <v>0</v>
      </c>
    </row>
    <row r="86" spans="1:21" ht="12.75">
      <c r="A86" s="43"/>
      <c r="B86" s="44"/>
      <c r="C86" s="45"/>
      <c r="D86" s="46"/>
      <c r="E86" s="50"/>
      <c r="F86" s="46"/>
      <c r="G86" s="46"/>
      <c r="H86" s="66">
        <v>442</v>
      </c>
      <c r="I86" s="52" t="s">
        <v>1</v>
      </c>
      <c r="J86" s="53"/>
      <c r="K86" s="53"/>
      <c r="L86" s="53">
        <v>0</v>
      </c>
      <c r="M86" s="53">
        <v>0</v>
      </c>
      <c r="N86" s="53"/>
      <c r="O86" s="53"/>
      <c r="P86" s="53"/>
      <c r="Q86" s="53"/>
      <c r="R86" s="53"/>
      <c r="S86" s="53"/>
      <c r="T86" s="53">
        <f t="shared" si="11"/>
        <v>0</v>
      </c>
      <c r="U86" s="53">
        <f t="shared" si="11"/>
        <v>0</v>
      </c>
    </row>
    <row r="87" spans="1:21" ht="12.75">
      <c r="A87" s="43"/>
      <c r="B87" s="44"/>
      <c r="C87" s="45"/>
      <c r="D87" s="46"/>
      <c r="E87" s="50"/>
      <c r="F87" s="46"/>
      <c r="G87" s="46"/>
      <c r="H87" s="66">
        <v>443</v>
      </c>
      <c r="I87" s="52" t="s">
        <v>65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>
        <f t="shared" si="11"/>
        <v>0</v>
      </c>
      <c r="U87" s="53">
        <f t="shared" si="11"/>
        <v>0</v>
      </c>
    </row>
    <row r="88" spans="1:21" ht="12.75">
      <c r="A88" s="43"/>
      <c r="B88" s="44"/>
      <c r="C88" s="45"/>
      <c r="D88" s="46"/>
      <c r="E88" s="50"/>
      <c r="F88" s="46"/>
      <c r="G88" s="46"/>
      <c r="H88" s="66">
        <v>444</v>
      </c>
      <c r="I88" s="52" t="s">
        <v>66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>
        <f t="shared" si="11"/>
        <v>0</v>
      </c>
      <c r="U88" s="53">
        <f t="shared" si="11"/>
        <v>0</v>
      </c>
    </row>
    <row r="89" spans="1:21" ht="12.75">
      <c r="A89" s="43"/>
      <c r="B89" s="44"/>
      <c r="C89" s="45"/>
      <c r="D89" s="46"/>
      <c r="E89" s="26">
        <v>45</v>
      </c>
      <c r="F89" s="47" t="s">
        <v>67</v>
      </c>
      <c r="G89" s="47"/>
      <c r="H89" s="27"/>
      <c r="I89" s="49"/>
      <c r="J89" s="38">
        <f aca="true" t="shared" si="17" ref="J89:S89">SUM(J90:J92)</f>
        <v>0</v>
      </c>
      <c r="K89" s="38">
        <f t="shared" si="17"/>
        <v>0</v>
      </c>
      <c r="L89" s="38">
        <f t="shared" si="17"/>
        <v>0</v>
      </c>
      <c r="M89" s="38">
        <f t="shared" si="17"/>
        <v>0</v>
      </c>
      <c r="N89" s="38">
        <f t="shared" si="17"/>
        <v>0</v>
      </c>
      <c r="O89" s="38">
        <f t="shared" si="17"/>
        <v>0</v>
      </c>
      <c r="P89" s="38">
        <f t="shared" si="17"/>
        <v>0</v>
      </c>
      <c r="Q89" s="38">
        <f t="shared" si="17"/>
        <v>0</v>
      </c>
      <c r="R89" s="38">
        <f t="shared" si="17"/>
        <v>0</v>
      </c>
      <c r="S89" s="38">
        <f t="shared" si="17"/>
        <v>0</v>
      </c>
      <c r="T89" s="38">
        <f t="shared" si="11"/>
        <v>0</v>
      </c>
      <c r="U89" s="38">
        <f t="shared" si="11"/>
        <v>0</v>
      </c>
    </row>
    <row r="90" spans="1:21" ht="12.75">
      <c r="A90" s="43"/>
      <c r="B90" s="44"/>
      <c r="C90" s="45"/>
      <c r="D90" s="46"/>
      <c r="E90" s="50"/>
      <c r="F90" s="46"/>
      <c r="G90" s="46"/>
      <c r="H90" s="66">
        <v>451</v>
      </c>
      <c r="I90" s="52" t="s">
        <v>68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>
        <f t="shared" si="11"/>
        <v>0</v>
      </c>
      <c r="U90" s="53">
        <f t="shared" si="11"/>
        <v>0</v>
      </c>
    </row>
    <row r="91" spans="1:21" ht="12.75">
      <c r="A91" s="43"/>
      <c r="B91" s="44"/>
      <c r="C91" s="45"/>
      <c r="D91" s="46"/>
      <c r="E91" s="50"/>
      <c r="F91" s="46"/>
      <c r="G91" s="46"/>
      <c r="H91" s="66">
        <v>452</v>
      </c>
      <c r="I91" s="52" t="s">
        <v>69</v>
      </c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>
        <f t="shared" si="11"/>
        <v>0</v>
      </c>
      <c r="U91" s="53">
        <f t="shared" si="11"/>
        <v>0</v>
      </c>
    </row>
    <row r="92" spans="1:21" ht="12.75">
      <c r="A92" s="43"/>
      <c r="B92" s="44"/>
      <c r="C92" s="45"/>
      <c r="D92" s="46"/>
      <c r="E92" s="50"/>
      <c r="F92" s="46"/>
      <c r="G92" s="46"/>
      <c r="H92" s="66">
        <v>453</v>
      </c>
      <c r="I92" s="52" t="s">
        <v>70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>
        <f t="shared" si="11"/>
        <v>0</v>
      </c>
      <c r="U92" s="53">
        <f t="shared" si="11"/>
        <v>0</v>
      </c>
    </row>
    <row r="93" spans="1:21" ht="12.75">
      <c r="A93" s="43"/>
      <c r="B93" s="44"/>
      <c r="C93" s="45"/>
      <c r="D93" s="46"/>
      <c r="E93" s="26">
        <v>46</v>
      </c>
      <c r="F93" s="47" t="s">
        <v>71</v>
      </c>
      <c r="G93" s="47"/>
      <c r="H93" s="27"/>
      <c r="I93" s="49"/>
      <c r="J93" s="38">
        <f aca="true" t="shared" si="18" ref="J93:S93">SUM(J94:J97)</f>
        <v>1690000</v>
      </c>
      <c r="K93" s="38">
        <f t="shared" si="18"/>
        <v>1378054</v>
      </c>
      <c r="L93" s="38">
        <f t="shared" si="18"/>
        <v>480000</v>
      </c>
      <c r="M93" s="38">
        <f t="shared" si="18"/>
        <v>338000</v>
      </c>
      <c r="N93" s="38">
        <f t="shared" si="18"/>
        <v>0</v>
      </c>
      <c r="O93" s="38">
        <f t="shared" si="18"/>
        <v>0</v>
      </c>
      <c r="P93" s="38">
        <f t="shared" si="18"/>
        <v>0</v>
      </c>
      <c r="Q93" s="38">
        <f t="shared" si="18"/>
        <v>0</v>
      </c>
      <c r="R93" s="38">
        <f t="shared" si="18"/>
        <v>0</v>
      </c>
      <c r="S93" s="38">
        <f t="shared" si="18"/>
        <v>0</v>
      </c>
      <c r="T93" s="38">
        <f t="shared" si="11"/>
        <v>2170000</v>
      </c>
      <c r="U93" s="38">
        <f t="shared" si="11"/>
        <v>1716054</v>
      </c>
    </row>
    <row r="94" spans="1:21" ht="12.75">
      <c r="A94" s="43"/>
      <c r="B94" s="44"/>
      <c r="C94" s="45"/>
      <c r="D94" s="46"/>
      <c r="E94" s="50"/>
      <c r="F94" s="46"/>
      <c r="G94" s="46"/>
      <c r="H94" s="66">
        <v>461</v>
      </c>
      <c r="I94" s="52" t="s">
        <v>72</v>
      </c>
      <c r="J94" s="53">
        <v>60000</v>
      </c>
      <c r="K94" s="53">
        <v>0</v>
      </c>
      <c r="L94" s="53"/>
      <c r="M94" s="53"/>
      <c r="N94" s="53"/>
      <c r="O94" s="53"/>
      <c r="P94" s="53"/>
      <c r="Q94" s="53"/>
      <c r="R94" s="53"/>
      <c r="S94" s="53"/>
      <c r="T94" s="53">
        <f t="shared" si="11"/>
        <v>60000</v>
      </c>
      <c r="U94" s="53">
        <f t="shared" si="11"/>
        <v>0</v>
      </c>
    </row>
    <row r="95" spans="1:21" ht="12.75">
      <c r="A95" s="43"/>
      <c r="B95" s="44"/>
      <c r="C95" s="45"/>
      <c r="D95" s="46"/>
      <c r="E95" s="50"/>
      <c r="F95" s="46"/>
      <c r="G95" s="46"/>
      <c r="H95" s="66">
        <v>462</v>
      </c>
      <c r="I95" s="52" t="s">
        <v>73</v>
      </c>
      <c r="J95" s="53">
        <v>0</v>
      </c>
      <c r="K95" s="53">
        <v>0</v>
      </c>
      <c r="L95" s="53"/>
      <c r="M95" s="53"/>
      <c r="N95" s="53"/>
      <c r="O95" s="53"/>
      <c r="P95" s="53"/>
      <c r="Q95" s="53"/>
      <c r="R95" s="53"/>
      <c r="S95" s="53"/>
      <c r="T95" s="53">
        <f t="shared" si="11"/>
        <v>0</v>
      </c>
      <c r="U95" s="53">
        <f t="shared" si="11"/>
        <v>0</v>
      </c>
    </row>
    <row r="96" spans="1:21" ht="12.75">
      <c r="A96" s="43"/>
      <c r="B96" s="44"/>
      <c r="C96" s="45"/>
      <c r="D96" s="46"/>
      <c r="E96" s="50"/>
      <c r="F96" s="46"/>
      <c r="G96" s="46"/>
      <c r="H96" s="66">
        <v>463</v>
      </c>
      <c r="I96" s="52" t="s">
        <v>74</v>
      </c>
      <c r="J96" s="53">
        <v>480000</v>
      </c>
      <c r="K96" s="53">
        <v>315942</v>
      </c>
      <c r="L96" s="53"/>
      <c r="M96" s="53"/>
      <c r="N96" s="53"/>
      <c r="O96" s="53"/>
      <c r="P96" s="53">
        <v>0</v>
      </c>
      <c r="Q96" s="53">
        <v>0</v>
      </c>
      <c r="R96" s="53"/>
      <c r="S96" s="53"/>
      <c r="T96" s="53">
        <f aca="true" t="shared" si="19" ref="T96:U117">SUM(J96+L96+N96+P96+R96)</f>
        <v>480000</v>
      </c>
      <c r="U96" s="53">
        <f t="shared" si="19"/>
        <v>315942</v>
      </c>
    </row>
    <row r="97" spans="1:21" ht="12.75">
      <c r="A97" s="43"/>
      <c r="B97" s="44"/>
      <c r="C97" s="45"/>
      <c r="D97" s="46"/>
      <c r="E97" s="50"/>
      <c r="F97" s="46"/>
      <c r="G97" s="46"/>
      <c r="H97" s="66">
        <v>464</v>
      </c>
      <c r="I97" s="52" t="s">
        <v>75</v>
      </c>
      <c r="J97" s="53">
        <v>1150000</v>
      </c>
      <c r="K97" s="53">
        <v>1062112</v>
      </c>
      <c r="L97" s="53">
        <v>480000</v>
      </c>
      <c r="M97" s="53">
        <v>338000</v>
      </c>
      <c r="N97" s="53"/>
      <c r="O97" s="53"/>
      <c r="P97" s="53"/>
      <c r="Q97" s="53"/>
      <c r="R97" s="53"/>
      <c r="S97" s="53"/>
      <c r="T97" s="53">
        <f t="shared" si="19"/>
        <v>1630000</v>
      </c>
      <c r="U97" s="53">
        <f t="shared" si="19"/>
        <v>1400112</v>
      </c>
    </row>
    <row r="98" spans="1:21" ht="12.75">
      <c r="A98" s="43"/>
      <c r="B98" s="44"/>
      <c r="C98" s="45"/>
      <c r="D98" s="46"/>
      <c r="E98" s="26">
        <v>47</v>
      </c>
      <c r="F98" s="47" t="s">
        <v>76</v>
      </c>
      <c r="G98" s="47"/>
      <c r="H98" s="27"/>
      <c r="I98" s="49"/>
      <c r="J98" s="38">
        <f aca="true" t="shared" si="20" ref="J98:S98">SUM(J99:J102)</f>
        <v>150000</v>
      </c>
      <c r="K98" s="38">
        <f t="shared" si="20"/>
        <v>128000</v>
      </c>
      <c r="L98" s="38">
        <f t="shared" si="20"/>
        <v>0</v>
      </c>
      <c r="M98" s="38">
        <f t="shared" si="20"/>
        <v>0</v>
      </c>
      <c r="N98" s="38">
        <f t="shared" si="20"/>
        <v>0</v>
      </c>
      <c r="O98" s="38">
        <f t="shared" si="20"/>
        <v>0</v>
      </c>
      <c r="P98" s="38">
        <f t="shared" si="20"/>
        <v>0</v>
      </c>
      <c r="Q98" s="38">
        <f t="shared" si="20"/>
        <v>0</v>
      </c>
      <c r="R98" s="38">
        <f t="shared" si="20"/>
        <v>0</v>
      </c>
      <c r="S98" s="38">
        <f t="shared" si="20"/>
        <v>0</v>
      </c>
      <c r="T98" s="38">
        <f t="shared" si="19"/>
        <v>150000</v>
      </c>
      <c r="U98" s="38">
        <f t="shared" si="19"/>
        <v>128000</v>
      </c>
    </row>
    <row r="99" spans="1:21" ht="12.75">
      <c r="A99" s="43"/>
      <c r="B99" s="44"/>
      <c r="C99" s="45"/>
      <c r="D99" s="46"/>
      <c r="E99" s="50"/>
      <c r="F99" s="46"/>
      <c r="G99" s="46"/>
      <c r="H99" s="66">
        <v>471</v>
      </c>
      <c r="I99" s="52" t="s">
        <v>77</v>
      </c>
      <c r="J99" s="53">
        <v>150000</v>
      </c>
      <c r="K99" s="53">
        <v>128000</v>
      </c>
      <c r="L99" s="53"/>
      <c r="M99" s="53"/>
      <c r="N99" s="53"/>
      <c r="O99" s="53"/>
      <c r="P99" s="53"/>
      <c r="Q99" s="53"/>
      <c r="R99" s="53"/>
      <c r="S99" s="53"/>
      <c r="T99" s="53">
        <f t="shared" si="19"/>
        <v>150000</v>
      </c>
      <c r="U99" s="53">
        <f t="shared" si="19"/>
        <v>128000</v>
      </c>
    </row>
    <row r="100" spans="1:21" ht="12.75">
      <c r="A100" s="43"/>
      <c r="B100" s="44"/>
      <c r="C100" s="45"/>
      <c r="D100" s="46"/>
      <c r="E100" s="50"/>
      <c r="F100" s="46"/>
      <c r="G100" s="46"/>
      <c r="H100" s="66">
        <v>472</v>
      </c>
      <c r="I100" s="52" t="s">
        <v>78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>
        <f t="shared" si="19"/>
        <v>0</v>
      </c>
      <c r="U100" s="53">
        <f t="shared" si="19"/>
        <v>0</v>
      </c>
    </row>
    <row r="101" spans="1:21" ht="12.75">
      <c r="A101" s="43"/>
      <c r="B101" s="44"/>
      <c r="C101" s="45"/>
      <c r="D101" s="46"/>
      <c r="E101" s="50"/>
      <c r="F101" s="46"/>
      <c r="G101" s="46"/>
      <c r="H101" s="66">
        <v>473</v>
      </c>
      <c r="I101" s="52" t="s">
        <v>79</v>
      </c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>
        <f t="shared" si="19"/>
        <v>0</v>
      </c>
      <c r="U101" s="53">
        <f t="shared" si="19"/>
        <v>0</v>
      </c>
    </row>
    <row r="102" spans="1:21" ht="25.5">
      <c r="A102" s="43"/>
      <c r="B102" s="44"/>
      <c r="C102" s="45"/>
      <c r="D102" s="46"/>
      <c r="E102" s="50"/>
      <c r="F102" s="46"/>
      <c r="G102" s="46"/>
      <c r="H102" s="66">
        <v>474</v>
      </c>
      <c r="I102" s="52" t="s">
        <v>80</v>
      </c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>
        <f t="shared" si="19"/>
        <v>0</v>
      </c>
      <c r="U102" s="53">
        <f t="shared" si="19"/>
        <v>0</v>
      </c>
    </row>
    <row r="103" spans="1:21" ht="12.75">
      <c r="A103" s="43"/>
      <c r="B103" s="44"/>
      <c r="C103" s="45"/>
      <c r="D103" s="46"/>
      <c r="E103" s="26">
        <v>48</v>
      </c>
      <c r="F103" s="47" t="s">
        <v>81</v>
      </c>
      <c r="G103" s="47"/>
      <c r="H103" s="27"/>
      <c r="I103" s="49"/>
      <c r="J103" s="38">
        <f aca="true" t="shared" si="21" ref="J103:S103">SUM(J104:J113)</f>
        <v>15120000</v>
      </c>
      <c r="K103" s="38">
        <f t="shared" si="21"/>
        <v>8207516</v>
      </c>
      <c r="L103" s="38">
        <f t="shared" si="21"/>
        <v>3080000</v>
      </c>
      <c r="M103" s="38">
        <f t="shared" si="21"/>
        <v>2819443</v>
      </c>
      <c r="N103" s="38">
        <f t="shared" si="21"/>
        <v>0</v>
      </c>
      <c r="O103" s="38">
        <f t="shared" si="21"/>
        <v>0</v>
      </c>
      <c r="P103" s="38">
        <f t="shared" si="21"/>
        <v>3730000</v>
      </c>
      <c r="Q103" s="38">
        <f t="shared" si="21"/>
        <v>3207364</v>
      </c>
      <c r="R103" s="38">
        <f t="shared" si="21"/>
        <v>14700000</v>
      </c>
      <c r="S103" s="38">
        <f t="shared" si="21"/>
        <v>0</v>
      </c>
      <c r="T103" s="38">
        <f t="shared" si="19"/>
        <v>36630000</v>
      </c>
      <c r="U103" s="38">
        <f t="shared" si="19"/>
        <v>14234323</v>
      </c>
    </row>
    <row r="104" spans="1:21" ht="12.75">
      <c r="A104" s="43"/>
      <c r="B104" s="44"/>
      <c r="C104" s="45"/>
      <c r="D104" s="46"/>
      <c r="E104" s="50"/>
      <c r="F104" s="46"/>
      <c r="G104" s="46"/>
      <c r="H104" s="66">
        <v>480</v>
      </c>
      <c r="I104" s="52" t="s">
        <v>100</v>
      </c>
      <c r="J104" s="53">
        <v>2060000</v>
      </c>
      <c r="K104" s="53">
        <v>1158763</v>
      </c>
      <c r="L104" s="53">
        <v>120000</v>
      </c>
      <c r="M104" s="53">
        <v>74948</v>
      </c>
      <c r="N104" s="53"/>
      <c r="O104" s="53"/>
      <c r="P104" s="53">
        <v>280000</v>
      </c>
      <c r="Q104" s="53">
        <v>200000</v>
      </c>
      <c r="R104" s="53"/>
      <c r="S104" s="53"/>
      <c r="T104" s="53">
        <f t="shared" si="19"/>
        <v>2460000</v>
      </c>
      <c r="U104" s="53">
        <f t="shared" si="19"/>
        <v>1433711</v>
      </c>
    </row>
    <row r="105" spans="1:21" ht="12.75">
      <c r="A105" s="43"/>
      <c r="B105" s="44"/>
      <c r="C105" s="45"/>
      <c r="D105" s="46"/>
      <c r="E105" s="50"/>
      <c r="F105" s="46"/>
      <c r="G105" s="46"/>
      <c r="H105" s="66">
        <v>481</v>
      </c>
      <c r="I105" s="52" t="s">
        <v>82</v>
      </c>
      <c r="J105" s="53">
        <v>1700000</v>
      </c>
      <c r="K105" s="53">
        <v>245167</v>
      </c>
      <c r="L105" s="53">
        <v>2800000</v>
      </c>
      <c r="M105" s="53">
        <v>2598593</v>
      </c>
      <c r="N105" s="53"/>
      <c r="O105" s="53"/>
      <c r="P105" s="53"/>
      <c r="Q105" s="53"/>
      <c r="R105" s="53"/>
      <c r="S105" s="53"/>
      <c r="T105" s="53">
        <f t="shared" si="19"/>
        <v>4500000</v>
      </c>
      <c r="U105" s="53">
        <f t="shared" si="19"/>
        <v>2843760</v>
      </c>
    </row>
    <row r="106" spans="1:21" ht="12.75">
      <c r="A106" s="43"/>
      <c r="B106" s="44"/>
      <c r="C106" s="45"/>
      <c r="D106" s="46"/>
      <c r="E106" s="50"/>
      <c r="F106" s="46"/>
      <c r="G106" s="46"/>
      <c r="H106" s="66">
        <v>482</v>
      </c>
      <c r="I106" s="52" t="s">
        <v>96</v>
      </c>
      <c r="J106" s="53">
        <v>11310000</v>
      </c>
      <c r="K106" s="53">
        <v>6803586</v>
      </c>
      <c r="L106" s="53">
        <v>30000</v>
      </c>
      <c r="M106" s="53">
        <v>27300</v>
      </c>
      <c r="N106" s="53"/>
      <c r="O106" s="53"/>
      <c r="P106" s="53">
        <v>3450000</v>
      </c>
      <c r="Q106" s="53">
        <v>3007364</v>
      </c>
      <c r="R106" s="53">
        <v>14700000</v>
      </c>
      <c r="S106" s="53">
        <v>0</v>
      </c>
      <c r="T106" s="53">
        <f t="shared" si="19"/>
        <v>29490000</v>
      </c>
      <c r="U106" s="53">
        <f t="shared" si="19"/>
        <v>9838250</v>
      </c>
    </row>
    <row r="107" spans="1:21" ht="12.75">
      <c r="A107" s="43"/>
      <c r="B107" s="44"/>
      <c r="C107" s="45"/>
      <c r="D107" s="46"/>
      <c r="E107" s="50"/>
      <c r="F107" s="46"/>
      <c r="G107" s="46"/>
      <c r="H107" s="66">
        <v>483</v>
      </c>
      <c r="I107" s="52" t="s">
        <v>101</v>
      </c>
      <c r="J107" s="53">
        <v>50000</v>
      </c>
      <c r="K107" s="53">
        <v>0</v>
      </c>
      <c r="L107" s="53">
        <v>130000</v>
      </c>
      <c r="M107" s="53">
        <v>118602</v>
      </c>
      <c r="N107" s="53"/>
      <c r="O107" s="53"/>
      <c r="P107" s="53"/>
      <c r="Q107" s="53">
        <v>0</v>
      </c>
      <c r="R107" s="53"/>
      <c r="S107" s="53"/>
      <c r="T107" s="53">
        <f t="shared" si="19"/>
        <v>180000</v>
      </c>
      <c r="U107" s="53">
        <f t="shared" si="19"/>
        <v>118602</v>
      </c>
    </row>
    <row r="108" spans="1:21" ht="12.75">
      <c r="A108" s="43"/>
      <c r="B108" s="44"/>
      <c r="C108" s="45"/>
      <c r="D108" s="46"/>
      <c r="E108" s="50"/>
      <c r="F108" s="46"/>
      <c r="G108" s="46"/>
      <c r="H108" s="66">
        <v>484</v>
      </c>
      <c r="I108" s="52" t="s">
        <v>83</v>
      </c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>
        <f t="shared" si="19"/>
        <v>0</v>
      </c>
      <c r="U108" s="53">
        <f t="shared" si="19"/>
        <v>0</v>
      </c>
    </row>
    <row r="109" spans="1:21" ht="12.75">
      <c r="A109" s="43"/>
      <c r="B109" s="44"/>
      <c r="C109" s="45"/>
      <c r="D109" s="46"/>
      <c r="E109" s="50"/>
      <c r="F109" s="46"/>
      <c r="G109" s="46"/>
      <c r="H109" s="67">
        <v>485</v>
      </c>
      <c r="I109" s="52" t="s">
        <v>84</v>
      </c>
      <c r="J109" s="53">
        <v>0</v>
      </c>
      <c r="K109" s="53">
        <v>0</v>
      </c>
      <c r="L109" s="53"/>
      <c r="M109" s="53"/>
      <c r="N109" s="53"/>
      <c r="O109" s="53"/>
      <c r="P109" s="53"/>
      <c r="Q109" s="53"/>
      <c r="R109" s="53"/>
      <c r="S109" s="53"/>
      <c r="T109" s="53">
        <f t="shared" si="19"/>
        <v>0</v>
      </c>
      <c r="U109" s="53">
        <f t="shared" si="19"/>
        <v>0</v>
      </c>
    </row>
    <row r="110" spans="1:21" ht="12.75">
      <c r="A110" s="43"/>
      <c r="B110" s="44"/>
      <c r="C110" s="46"/>
      <c r="D110" s="46"/>
      <c r="E110" s="50"/>
      <c r="F110" s="46"/>
      <c r="G110" s="46"/>
      <c r="H110" s="66">
        <v>486</v>
      </c>
      <c r="I110" s="68" t="s">
        <v>85</v>
      </c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>
        <f t="shared" si="19"/>
        <v>0</v>
      </c>
      <c r="U110" s="53">
        <f t="shared" si="19"/>
        <v>0</v>
      </c>
    </row>
    <row r="111" spans="1:21" ht="12.75">
      <c r="A111" s="43"/>
      <c r="B111" s="44"/>
      <c r="C111" s="69"/>
      <c r="D111" s="46"/>
      <c r="E111" s="50"/>
      <c r="F111" s="46"/>
      <c r="G111" s="46"/>
      <c r="H111" s="66">
        <v>487</v>
      </c>
      <c r="I111" s="68" t="s">
        <v>86</v>
      </c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>
        <f t="shared" si="19"/>
        <v>0</v>
      </c>
      <c r="U111" s="53">
        <f t="shared" si="19"/>
        <v>0</v>
      </c>
    </row>
    <row r="112" spans="1:21" ht="12.75">
      <c r="A112" s="43"/>
      <c r="B112" s="44"/>
      <c r="C112" s="45"/>
      <c r="D112" s="46"/>
      <c r="E112" s="50"/>
      <c r="F112" s="46"/>
      <c r="G112" s="46"/>
      <c r="H112" s="66">
        <v>488</v>
      </c>
      <c r="I112" s="68" t="s">
        <v>87</v>
      </c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>
        <f t="shared" si="19"/>
        <v>0</v>
      </c>
      <c r="U112" s="53">
        <f t="shared" si="19"/>
        <v>0</v>
      </c>
    </row>
    <row r="113" spans="1:21" ht="12.75">
      <c r="A113" s="43"/>
      <c r="B113" s="44"/>
      <c r="C113" s="45"/>
      <c r="D113" s="46"/>
      <c r="E113" s="50"/>
      <c r="F113" s="46"/>
      <c r="G113" s="46"/>
      <c r="H113" s="66">
        <v>489</v>
      </c>
      <c r="I113" s="68" t="s">
        <v>88</v>
      </c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>
        <f t="shared" si="19"/>
        <v>0</v>
      </c>
      <c r="U113" s="53">
        <f t="shared" si="19"/>
        <v>0</v>
      </c>
    </row>
    <row r="114" spans="1:21" ht="12.75">
      <c r="A114" s="43"/>
      <c r="B114" s="44"/>
      <c r="C114" s="45"/>
      <c r="D114" s="46"/>
      <c r="E114" s="26">
        <v>49</v>
      </c>
      <c r="F114" s="47" t="s">
        <v>89</v>
      </c>
      <c r="G114" s="47"/>
      <c r="H114" s="27"/>
      <c r="I114" s="28"/>
      <c r="J114" s="38">
        <f aca="true" t="shared" si="22" ref="J114:S114">SUM(J115:J117)</f>
        <v>0</v>
      </c>
      <c r="K114" s="38">
        <f t="shared" si="22"/>
        <v>0</v>
      </c>
      <c r="L114" s="38">
        <f t="shared" si="22"/>
        <v>0</v>
      </c>
      <c r="M114" s="38">
        <f t="shared" si="22"/>
        <v>0</v>
      </c>
      <c r="N114" s="38">
        <f t="shared" si="22"/>
        <v>0</v>
      </c>
      <c r="O114" s="38">
        <f t="shared" si="22"/>
        <v>0</v>
      </c>
      <c r="P114" s="38">
        <f t="shared" si="22"/>
        <v>0</v>
      </c>
      <c r="Q114" s="38">
        <f t="shared" si="22"/>
        <v>0</v>
      </c>
      <c r="R114" s="38">
        <f t="shared" si="22"/>
        <v>0</v>
      </c>
      <c r="S114" s="38">
        <f t="shared" si="22"/>
        <v>0</v>
      </c>
      <c r="T114" s="38">
        <f t="shared" si="19"/>
        <v>0</v>
      </c>
      <c r="U114" s="38">
        <f t="shared" si="19"/>
        <v>0</v>
      </c>
    </row>
    <row r="115" spans="1:21" ht="12.75">
      <c r="A115" s="22"/>
      <c r="B115" s="23"/>
      <c r="C115" s="24"/>
      <c r="D115" s="46"/>
      <c r="E115" s="50"/>
      <c r="F115" s="46"/>
      <c r="G115" s="46"/>
      <c r="H115" s="66">
        <v>491</v>
      </c>
      <c r="I115" s="68" t="s">
        <v>90</v>
      </c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>
        <f t="shared" si="19"/>
        <v>0</v>
      </c>
      <c r="U115" s="53">
        <f t="shared" si="19"/>
        <v>0</v>
      </c>
    </row>
    <row r="116" spans="4:21" ht="12.75">
      <c r="D116" s="47"/>
      <c r="E116" s="50"/>
      <c r="F116" s="46"/>
      <c r="G116" s="46"/>
      <c r="H116" s="66">
        <v>492</v>
      </c>
      <c r="I116" s="68" t="s">
        <v>91</v>
      </c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>
        <f t="shared" si="19"/>
        <v>0</v>
      </c>
      <c r="U116" s="53">
        <f t="shared" si="19"/>
        <v>0</v>
      </c>
    </row>
    <row r="117" spans="5:21" ht="12.75">
      <c r="E117" s="26"/>
      <c r="F117" s="47"/>
      <c r="G117" s="47"/>
      <c r="H117" s="66">
        <v>493</v>
      </c>
      <c r="I117" s="68" t="s">
        <v>92</v>
      </c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>
        <f t="shared" si="19"/>
        <v>0</v>
      </c>
      <c r="U117" s="53">
        <f t="shared" si="19"/>
        <v>0</v>
      </c>
    </row>
  </sheetData>
  <sheetProtection/>
  <mergeCells count="15">
    <mergeCell ref="I2:R2"/>
    <mergeCell ref="P61:Q61"/>
    <mergeCell ref="T61:U61"/>
    <mergeCell ref="J5:K5"/>
    <mergeCell ref="L5:M5"/>
    <mergeCell ref="N5:O5"/>
    <mergeCell ref="P5:Q5"/>
    <mergeCell ref="E63:I63"/>
    <mergeCell ref="H3:U3"/>
    <mergeCell ref="T5:U5"/>
    <mergeCell ref="C8:D8"/>
    <mergeCell ref="E8:I8"/>
    <mergeCell ref="J61:K61"/>
    <mergeCell ref="L61:M61"/>
    <mergeCell ref="N61:O61"/>
  </mergeCells>
  <printOptions/>
  <pageMargins left="0.2362204724409449" right="0.15748031496062992" top="0.8267716535433072" bottom="0.4330708661417323" header="0.2755905511811024" footer="0.4724409448818898"/>
  <pageSetup horizontalDpi="600" verticalDpi="600" orientation="landscape" paperSize="9" scale="62" r:id="rId1"/>
  <headerFooter alignWithMargins="0">
    <oddHeader>&amp;CZAVR[NA SMETKA 2007 GODINA NA OP[TINA ______________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2" width="22.875" style="0" customWidth="1"/>
    <col min="3" max="5" width="9.375" style="0" customWidth="1"/>
  </cols>
  <sheetData>
    <row r="1" spans="1:7" ht="12.75">
      <c r="A1" s="2"/>
      <c r="B1" s="2">
        <v>424</v>
      </c>
      <c r="C1" s="2" t="s">
        <v>107</v>
      </c>
      <c r="D1" s="2">
        <v>480</v>
      </c>
      <c r="E1" s="2" t="s">
        <v>104</v>
      </c>
      <c r="F1" s="2">
        <v>482</v>
      </c>
      <c r="G1" s="2" t="s">
        <v>104</v>
      </c>
    </row>
    <row r="2" spans="1:7" ht="12.75">
      <c r="A2" s="2" t="s">
        <v>102</v>
      </c>
      <c r="B2" s="2">
        <v>200000</v>
      </c>
      <c r="C2" s="2">
        <v>200000</v>
      </c>
      <c r="D2" s="2"/>
      <c r="E2" s="2"/>
      <c r="F2" s="2">
        <v>146000</v>
      </c>
      <c r="G2" s="2">
        <v>145149</v>
      </c>
    </row>
    <row r="3" spans="1:7" ht="12.75">
      <c r="A3" s="2" t="s">
        <v>103</v>
      </c>
      <c r="B3" s="2"/>
      <c r="C3" s="2"/>
      <c r="D3" s="2"/>
      <c r="E3" s="2"/>
      <c r="F3" s="2">
        <v>860000</v>
      </c>
      <c r="G3" s="2">
        <v>850000</v>
      </c>
    </row>
    <row r="4" spans="1:7" ht="12.75">
      <c r="A4" s="2" t="s">
        <v>108</v>
      </c>
      <c r="B4" s="2"/>
      <c r="C4" s="2"/>
      <c r="D4" s="2"/>
      <c r="E4" s="2"/>
      <c r="F4" s="2">
        <v>440000</v>
      </c>
      <c r="G4" s="2">
        <v>0</v>
      </c>
    </row>
    <row r="5" spans="1:7" ht="12.75">
      <c r="A5" s="2" t="s">
        <v>105</v>
      </c>
      <c r="B5" s="2"/>
      <c r="C5" s="2"/>
      <c r="D5" s="2">
        <v>200000</v>
      </c>
      <c r="E5" s="2">
        <v>0</v>
      </c>
      <c r="F5" s="2"/>
      <c r="G5" s="2"/>
    </row>
    <row r="7" spans="1:7" s="1" customFormat="1" ht="12.75">
      <c r="A7" s="3" t="s">
        <v>106</v>
      </c>
      <c r="B7" s="3">
        <f aca="true" t="shared" si="0" ref="B7:G7">SUM(B2:B6)</f>
        <v>200000</v>
      </c>
      <c r="C7" s="3">
        <f t="shared" si="0"/>
        <v>200000</v>
      </c>
      <c r="D7" s="3">
        <f t="shared" si="0"/>
        <v>200000</v>
      </c>
      <c r="E7" s="3">
        <f t="shared" si="0"/>
        <v>0</v>
      </c>
      <c r="F7" s="3">
        <f t="shared" si="0"/>
        <v>1446000</v>
      </c>
      <c r="G7" s="3">
        <f t="shared" si="0"/>
        <v>995149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Fikret</cp:lastModifiedBy>
  <cp:lastPrinted>2014-02-24T14:41:00Z</cp:lastPrinted>
  <dcterms:created xsi:type="dcterms:W3CDTF">2007-12-11T07:46:17Z</dcterms:created>
  <dcterms:modified xsi:type="dcterms:W3CDTF">2014-06-04T09:46:14Z</dcterms:modified>
  <cp:category/>
  <cp:version/>
  <cp:contentType/>
  <cp:contentStatus/>
</cp:coreProperties>
</file>